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01.11.2020" sheetId="1" r:id="rId1"/>
  </sheets>
  <definedNames>
    <definedName name="_xlnm.Print_Area" localSheetId="0">'01.11.2020'!$A$1:$I$254</definedName>
  </definedNames>
  <calcPr fullCalcOnLoad="1"/>
</workbook>
</file>

<file path=xl/sharedStrings.xml><?xml version="1.0" encoding="utf-8"?>
<sst xmlns="http://schemas.openxmlformats.org/spreadsheetml/2006/main" count="663" uniqueCount="182">
  <si>
    <t>Обслуживание внутреннего долга</t>
  </si>
  <si>
    <t>1000</t>
  </si>
  <si>
    <t>221</t>
  </si>
  <si>
    <t>0408</t>
  </si>
  <si>
    <t>0107</t>
  </si>
  <si>
    <t>0314</t>
  </si>
  <si>
    <t>0503</t>
  </si>
  <si>
    <t>0801</t>
  </si>
  <si>
    <t>0412</t>
  </si>
  <si>
    <t>Коммунальные услуги</t>
  </si>
  <si>
    <t>226</t>
  </si>
  <si>
    <t>223</t>
  </si>
  <si>
    <t>0106</t>
  </si>
  <si>
    <t>РзПр</t>
  </si>
  <si>
    <t>0103</t>
  </si>
  <si>
    <t>0401</t>
  </si>
  <si>
    <t>0502</t>
  </si>
  <si>
    <t>0113</t>
  </si>
  <si>
    <t>212</t>
  </si>
  <si>
    <t>Увеличение стоимости основных средств</t>
  </si>
  <si>
    <t>310</t>
  </si>
  <si>
    <t>222</t>
  </si>
  <si>
    <t>0102</t>
  </si>
  <si>
    <t>0400</t>
  </si>
  <si>
    <t>0406</t>
  </si>
  <si>
    <t>211</t>
  </si>
  <si>
    <t>1403</t>
  </si>
  <si>
    <t>Прочие выплаты</t>
  </si>
  <si>
    <t>Работы, услуги по содержанию имущества</t>
  </si>
  <si>
    <t>Пенсионное обеспечение</t>
  </si>
  <si>
    <t>1003</t>
  </si>
  <si>
    <t>1301</t>
  </si>
  <si>
    <t>224</t>
  </si>
  <si>
    <t>Молодежная политика и оздоровление детей</t>
  </si>
  <si>
    <t>0104</t>
  </si>
  <si>
    <t>000</t>
  </si>
  <si>
    <t>340</t>
  </si>
  <si>
    <t>1101</t>
  </si>
  <si>
    <t>0500</t>
  </si>
  <si>
    <t>0111</t>
  </si>
  <si>
    <t>213</t>
  </si>
  <si>
    <t>Увеличение стоимости материальных запасов</t>
  </si>
  <si>
    <t>0300</t>
  </si>
  <si>
    <t>ЭКР</t>
  </si>
  <si>
    <t>Заработная плата</t>
  </si>
  <si>
    <t>0309</t>
  </si>
  <si>
    <t>290</t>
  </si>
  <si>
    <t>Начисления на выплаты по оплате труда</t>
  </si>
  <si>
    <t>Результат исполнения бюджета (дефицит "--", профицит "+")</t>
  </si>
  <si>
    <t>Прочие работы, услуги</t>
  </si>
  <si>
    <t>Арендная плата за пользование имуществом</t>
  </si>
  <si>
    <t>Прочие расходы</t>
  </si>
  <si>
    <t>225</t>
  </si>
  <si>
    <t>1001</t>
  </si>
  <si>
    <t>Транспортные услуги</t>
  </si>
  <si>
    <t>Услуги связи</t>
  </si>
  <si>
    <t>0409</t>
  </si>
  <si>
    <t>0203</t>
  </si>
  <si>
    <t>0707</t>
  </si>
  <si>
    <t>0501</t>
  </si>
  <si>
    <t>уточненные назначения</t>
  </si>
  <si>
    <t>отклонение</t>
  </si>
  <si>
    <t>Наименование расходов</t>
  </si>
  <si>
    <t>уличное освещение</t>
  </si>
  <si>
    <t>содержание автомобильных дорог и сооружений на них общего пользования</t>
  </si>
  <si>
    <t>Мероприятия в области здравоохранения, спорта и физической культуры, туризма</t>
  </si>
  <si>
    <t>Субвенции на осуществление переданных полномочий по размещению заказов на поставку товаров, выполнения работ, оказания услуг</t>
  </si>
  <si>
    <t>Субвенции на осуществление переданных полномочий по исполнению местного бюджета</t>
  </si>
  <si>
    <t>Субвенции на осуществление переданных полномочий по ГО и ЧС</t>
  </si>
  <si>
    <t>финансирование мероприятий по празднованию Нового года</t>
  </si>
  <si>
    <t>финансирование мероприятий по празднованию дня города (села)</t>
  </si>
  <si>
    <t>финансирование мероприятия "Проводы зимы"</t>
  </si>
  <si>
    <t>финансирование мероприятий по празднованию Дня Победы</t>
  </si>
  <si>
    <t>финансирование мероприятий по празднованию Дня матери</t>
  </si>
  <si>
    <t>проведения праздника "Международный женский день"</t>
  </si>
  <si>
    <t>проведения праздника "День речника"</t>
  </si>
  <si>
    <t>ремонт имущества находящегося в муниципальной собственности</t>
  </si>
  <si>
    <t>оформление правоустанавливающих документов на недвижимое имущество</t>
  </si>
  <si>
    <t>инвентаризация жилого фонда</t>
  </si>
  <si>
    <t>поступление нефинансовых активов</t>
  </si>
  <si>
    <t>коммунальные услуги</t>
  </si>
  <si>
    <t>приобретение недвижимого имущества</t>
  </si>
  <si>
    <t>отдельные мероприятия в области автомобильного транспорта</t>
  </si>
  <si>
    <t>ремонт жилищного фонда</t>
  </si>
  <si>
    <t>Ремонт дворовых территорий многоквартирных домов (софинансирование за счет средств месного бюджета)</t>
  </si>
  <si>
    <t>Ремонт дворовых территорий многоквартирных домов (софинансирование за счет средств областного бюджета)</t>
  </si>
  <si>
    <t>Возмещение расходов по содержанию бань</t>
  </si>
  <si>
    <t>подготовка к зиме</t>
  </si>
  <si>
    <t>Налоговые и неналоговые доходы всего</t>
  </si>
  <si>
    <t>Безвозмездные поступления всего</t>
  </si>
  <si>
    <t>Расходы бюджета - ИТОГО</t>
  </si>
  <si>
    <t>межжевание земельных участков и обследование жилых домов</t>
  </si>
  <si>
    <t>разработка нормативной документации по градостроительству</t>
  </si>
  <si>
    <t xml:space="preserve">Приобретение, содержание и ремонт систем коммунальной инфраструктуры </t>
  </si>
  <si>
    <t>Финансирование расходов по празлнованию дня пожилого человека</t>
  </si>
  <si>
    <t>День памяти и скорби</t>
  </si>
  <si>
    <t>Финансирование расходов по празднованию дня победы</t>
  </si>
  <si>
    <t>Защита от негативного воздействия вод населения и объектов экономики на 2014-2015 годы" (софинансирование за счет средств областного бюджета)</t>
  </si>
  <si>
    <t>Защита от негативного воздействия вод населения и объектов экономики на 2014-2015 годы" (софинансирование за счет средств местного бюджета)</t>
  </si>
  <si>
    <t>Изготовление энергопаспортов</t>
  </si>
  <si>
    <t>в тыс.руб.</t>
  </si>
  <si>
    <t>0804</t>
  </si>
  <si>
    <t>0800</t>
  </si>
  <si>
    <t>муниципального образования</t>
  </si>
  <si>
    <t>(подпись)</t>
  </si>
  <si>
    <t>(расшифровка подписи)</t>
  </si>
  <si>
    <t>Исполнитель</t>
  </si>
  <si>
    <t>Функционирование высшего должностного лица субъекта Российской Федерации и муниципального образования всего,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</si>
  <si>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всего,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</si>
  <si>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всего, в том числе:</t>
  </si>
  <si>
    <t>Обеспечение деятельности финансовых, налоговых и таможенных органов и органов финансового (финансово-бюджетного) надзора всего, в том числе:</t>
  </si>
  <si>
    <t>Обеспечение проведения выборов и референдумов всего, в том числе:</t>
  </si>
  <si>
    <t>Резервные фонды всего, в том числе:</t>
  </si>
  <si>
    <t>Другие общегосударственные вопросы всего, в том числе:</t>
  </si>
  <si>
    <t>Органы местного самоуправления всего (0102+0103+0104+0106), в том числе:</t>
  </si>
  <si>
    <t>Мобилизационная и вневойсковая подготовка всего, в том числе:</t>
  </si>
  <si>
    <t>Национальная безопасность и правоохранительная деятельность всего, в том числе:</t>
  </si>
  <si>
    <t>Другие вопросы в области национальной безопасности и правоохранительной деятельности всего, в том числе:</t>
  </si>
  <si>
    <t>Национальная экономика всего, в том числе:</t>
  </si>
  <si>
    <t>Общеэкономические вопросы всего, в том числе:</t>
  </si>
  <si>
    <t>Водные ресурсы всего, в том числе:</t>
  </si>
  <si>
    <t>Транспорт всего, в том числе:</t>
  </si>
  <si>
    <t>Другие вопросы в области национальной экономики всего, в том числе:</t>
  </si>
  <si>
    <t>Жилищно-коммунальное хозяйство всего, в том числе:</t>
  </si>
  <si>
    <t>Жилищное хозяйство всего, в том числе:</t>
  </si>
  <si>
    <t>Коммунальное хозяйство всего, в том числе:</t>
  </si>
  <si>
    <t>Благоустройство всего, в том числе:</t>
  </si>
  <si>
    <t>КУЛЬТУРА, КИНЕМАТОГРАФИЯ всего, в том числе:</t>
  </si>
  <si>
    <t>обеспечение подведомственных учреждений (клуб) всего, в том числе:</t>
  </si>
  <si>
    <t>обеспечение подведомственных учреждений (библиотека) всего, в том числе:</t>
  </si>
  <si>
    <t>ВСЕГО ПО РАЗДЕЛУ 0801, в том числе:</t>
  </si>
  <si>
    <t>Другие вопросы в области культуры, кинематографии всего, в том числе:</t>
  </si>
  <si>
    <t>Социальная политика всего, в том числе:</t>
  </si>
  <si>
    <t>Социальное обеспечение населения всего, в том числе:</t>
  </si>
  <si>
    <t>Физическая культура всего, в том числе:</t>
  </si>
  <si>
    <t>Обслуживание государственного внутреннего и муниципального долга всего, в том числе:</t>
  </si>
  <si>
    <t>Прочие межбюджетные трансферты общего характера всего, в том числе:</t>
  </si>
  <si>
    <t>Доходы бюджета - Всего, в том числе:</t>
  </si>
  <si>
    <t>Образование всего, в том числе:</t>
  </si>
  <si>
    <t>0700</t>
  </si>
  <si>
    <t>М.П.</t>
  </si>
  <si>
    <t xml:space="preserve">                  тел.4-40-41</t>
  </si>
  <si>
    <t>Ожидаемое исполнение</t>
  </si>
  <si>
    <t>251</t>
  </si>
  <si>
    <t>Субвенции на осуществление внешнего финансового контроля</t>
  </si>
  <si>
    <t>10 месяцев</t>
  </si>
  <si>
    <t>Единовременная выплата</t>
  </si>
  <si>
    <t>262</t>
  </si>
  <si>
    <t>Работы, услуги по содержанию имущества (проект народные инициативы)</t>
  </si>
  <si>
    <t>296</t>
  </si>
  <si>
    <t>Коршуновского МО</t>
  </si>
  <si>
    <t>Глава Коршуновского</t>
  </si>
  <si>
    <t>Д.В.Округин</t>
  </si>
  <si>
    <t>Н.Б. Кистенева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</si>
  <si>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</si>
  <si>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</si>
  <si>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</si>
  <si>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</si>
  <si>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346</t>
  </si>
  <si>
    <t>214</t>
  </si>
  <si>
    <t>Увеличение стоимости горюче-смазочных материалов</t>
  </si>
  <si>
    <t>Увеличение стоимости прочих материальных запасов</t>
  </si>
  <si>
    <t>343</t>
  </si>
  <si>
    <t>отдельные мероприятия в области морского и речного транспорта (приобретение лодочного мотора)</t>
  </si>
  <si>
    <t xml:space="preserve">Работы, услуги по содержанию имущества </t>
  </si>
  <si>
    <t>Социальные пособия и компенсации персоналу в денежной форме</t>
  </si>
  <si>
    <t>266</t>
  </si>
  <si>
    <t>Увеличение стоимости прочих материальных запасов однократного применения</t>
  </si>
  <si>
    <t>349</t>
  </si>
  <si>
    <t>264</t>
  </si>
  <si>
    <t>СПРАВКА ОБ ОЖИДАЕМОМ ИСПОЛНЕНИИ БЮДЖЕТА  по состоянию на 01.11.2021 года</t>
  </si>
  <si>
    <t>на 2021 год</t>
  </si>
  <si>
    <t>исполнено на 01.11.2021</t>
  </si>
  <si>
    <t>ожидаемое исполнение на 01.01.2022</t>
  </si>
  <si>
    <t>0100</t>
  </si>
  <si>
    <t>Общегосударственные вопросы всего, в том числе:</t>
  </si>
  <si>
    <t>Национальная оборона всего, в том числе:</t>
  </si>
  <si>
    <t>0200</t>
  </si>
  <si>
    <t>Защита населения и территории от последствий чрезвычайных ситуаций природного и техногенного характера, гражданская оборона всего, в том числе:</t>
  </si>
  <si>
    <t>Дорожное хозяйство (дорожные фонды) всего, в том числе:</t>
  </si>
  <si>
    <t>Межбюджетные трансферты общего характера бюджетам бюджетной системы РФ всего, в том числе:</t>
  </si>
  <si>
    <t>1400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</si>
</sst>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00"/>
    <numFmt numFmtId="195" formatCode="0.0000000000"/>
    <numFmt numFmtId="196" formatCode="#,##0.000"/>
    <numFmt numFmtId="197" formatCode="#,##0.0000"/>
    <numFmt numFmtId="198" formatCode="#,##0.0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wrapText="1"/>
      <protection/>
    </xf>
    <xf numFmtId="0" fontId="8" fillId="33" borderId="10" xfId="0" applyFont="1" applyFill="1" applyBorder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wrapText="1"/>
      <protection/>
    </xf>
    <xf numFmtId="49" fontId="7" fillId="33" borderId="10" xfId="0" applyNumberFormat="1" applyFont="1" applyFill="1" applyBorder="1" applyAlignment="1" applyProtection="1">
      <alignment wrapText="1"/>
      <protection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wrapText="1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0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0" fillId="0" borderId="0" xfId="0" applyNumberFormat="1" applyFont="1" applyFill="1" applyBorder="1" applyAlignment="1" applyProtection="1">
      <alignment horizontal="center" vertical="center"/>
      <protection locked="0"/>
    </xf>
    <xf numFmtId="186" fontId="4" fillId="0" borderId="0" xfId="0" applyNumberFormat="1" applyFont="1" applyFill="1" applyBorder="1" applyAlignment="1" applyProtection="1">
      <alignment horizontal="center" vertical="center"/>
      <protection hidden="1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2"/>
  <sheetViews>
    <sheetView tabSelected="1" view="pageBreakPreview" zoomScale="90" zoomScaleSheetLayoutView="90" zoomScalePageLayoutView="0" workbookViewId="0" topLeftCell="A1">
      <selection activeCell="J245" sqref="J245:K245"/>
    </sheetView>
  </sheetViews>
  <sheetFormatPr defaultColWidth="9.421875" defaultRowHeight="12.75" outlineLevelRow="1" outlineLevelCol="1"/>
  <cols>
    <col min="1" max="1" width="46.8515625" style="2" customWidth="1"/>
    <col min="2" max="2" width="6.7109375" style="3" customWidth="1"/>
    <col min="3" max="3" width="6.00390625" style="3" customWidth="1"/>
    <col min="4" max="5" width="15.28125" style="1" customWidth="1"/>
    <col min="6" max="7" width="12.421875" style="1" customWidth="1"/>
    <col min="8" max="8" width="14.140625" style="1" hidden="1" customWidth="1" outlineLevel="1"/>
    <col min="9" max="9" width="12.57421875" style="1" customWidth="1" collapsed="1"/>
    <col min="10" max="10" width="14.28125" style="1" customWidth="1"/>
    <col min="11" max="16384" width="9.421875" style="1" customWidth="1"/>
  </cols>
  <sheetData>
    <row r="1" spans="1:8" ht="13.5" customHeight="1">
      <c r="A1" s="5"/>
      <c r="B1" s="6"/>
      <c r="C1" s="6"/>
      <c r="D1" s="6"/>
      <c r="E1" s="58"/>
      <c r="F1" s="59"/>
      <c r="G1" s="59"/>
      <c r="H1" s="59"/>
    </row>
    <row r="2" spans="1:8" ht="13.5" customHeight="1">
      <c r="A2" s="5"/>
      <c r="B2" s="6"/>
      <c r="C2" s="6"/>
      <c r="D2" s="6"/>
      <c r="E2" s="58"/>
      <c r="F2" s="59"/>
      <c r="G2" s="59"/>
      <c r="H2" s="59"/>
    </row>
    <row r="3" spans="1:9" ht="13.5" customHeight="1">
      <c r="A3" s="60" t="s">
        <v>170</v>
      </c>
      <c r="B3" s="60"/>
      <c r="C3" s="60"/>
      <c r="D3" s="60"/>
      <c r="E3" s="60"/>
      <c r="F3" s="60"/>
      <c r="G3" s="60"/>
      <c r="H3" s="60"/>
      <c r="I3" s="60"/>
    </row>
    <row r="4" spans="1:9" ht="13.5" customHeight="1">
      <c r="A4" s="61" t="s">
        <v>150</v>
      </c>
      <c r="B4" s="61"/>
      <c r="C4" s="61"/>
      <c r="D4" s="61"/>
      <c r="E4" s="61"/>
      <c r="F4" s="61"/>
      <c r="G4" s="61"/>
      <c r="H4" s="61"/>
      <c r="I4" s="61"/>
    </row>
    <row r="5" spans="1:9" ht="13.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13.5" customHeight="1">
      <c r="A6" s="63" t="s">
        <v>62</v>
      </c>
      <c r="B6" s="72" t="s">
        <v>13</v>
      </c>
      <c r="C6" s="72" t="s">
        <v>43</v>
      </c>
      <c r="D6" s="66" t="s">
        <v>100</v>
      </c>
      <c r="E6" s="67"/>
      <c r="F6" s="67"/>
      <c r="G6" s="67"/>
      <c r="H6" s="67"/>
      <c r="I6" s="68"/>
    </row>
    <row r="7" spans="1:9" ht="45" customHeight="1">
      <c r="A7" s="63"/>
      <c r="B7" s="72"/>
      <c r="C7" s="72"/>
      <c r="D7" s="71" t="s">
        <v>60</v>
      </c>
      <c r="E7" s="71"/>
      <c r="F7" s="71" t="s">
        <v>172</v>
      </c>
      <c r="G7" s="63" t="s">
        <v>61</v>
      </c>
      <c r="H7" s="63" t="s">
        <v>142</v>
      </c>
      <c r="I7" s="71" t="s">
        <v>173</v>
      </c>
    </row>
    <row r="8" spans="1:9" ht="12.75">
      <c r="A8" s="63"/>
      <c r="B8" s="72"/>
      <c r="C8" s="72"/>
      <c r="D8" s="9" t="s">
        <v>171</v>
      </c>
      <c r="E8" s="9" t="s">
        <v>145</v>
      </c>
      <c r="F8" s="71"/>
      <c r="G8" s="63"/>
      <c r="H8" s="63"/>
      <c r="I8" s="71"/>
    </row>
    <row r="9" spans="1:9" ht="12.75">
      <c r="A9" s="48" t="s">
        <v>175</v>
      </c>
      <c r="B9" s="49" t="s">
        <v>174</v>
      </c>
      <c r="C9" s="12" t="s">
        <v>35</v>
      </c>
      <c r="D9" s="13">
        <f aca="true" t="shared" si="0" ref="D9:I9">D10+D27+D68+D70</f>
        <v>4740.45</v>
      </c>
      <c r="E9" s="13">
        <f t="shared" si="0"/>
        <v>3950.3750000000005</v>
      </c>
      <c r="F9" s="13">
        <f>F10+F27+F68+F70</f>
        <v>3095.5400000000004</v>
      </c>
      <c r="G9" s="13">
        <f t="shared" si="0"/>
        <v>-854.8349999999998</v>
      </c>
      <c r="H9" s="13">
        <f t="shared" si="0"/>
        <v>2750.75</v>
      </c>
      <c r="I9" s="13">
        <f t="shared" si="0"/>
        <v>4740.45</v>
      </c>
    </row>
    <row r="10" spans="1:9" ht="41.25" customHeight="1">
      <c r="A10" s="10" t="s">
        <v>107</v>
      </c>
      <c r="B10" s="11" t="s">
        <v>22</v>
      </c>
      <c r="C10" s="12" t="s">
        <v>35</v>
      </c>
      <c r="D10" s="13">
        <f>SUM(D11:D13)</f>
        <v>1077.1499999999999</v>
      </c>
      <c r="E10" s="13">
        <f>SUM(E11:E13)</f>
        <v>897.625</v>
      </c>
      <c r="F10" s="13">
        <f>SUM(F11:F13)</f>
        <v>734.98</v>
      </c>
      <c r="G10" s="14">
        <f>F10-E10</f>
        <v>-162.64499999999998</v>
      </c>
      <c r="H10" s="14">
        <f>H11+H13</f>
        <v>566.72</v>
      </c>
      <c r="I10" s="13">
        <f>D10</f>
        <v>1077.1499999999999</v>
      </c>
    </row>
    <row r="11" spans="1:9" ht="12.75">
      <c r="A11" s="21" t="s">
        <v>44</v>
      </c>
      <c r="B11" s="22" t="s">
        <v>22</v>
      </c>
      <c r="C11" s="23" t="s">
        <v>25</v>
      </c>
      <c r="D11" s="24">
        <v>827.3</v>
      </c>
      <c r="E11" s="24">
        <f>D11/12*10</f>
        <v>689.4166666666666</v>
      </c>
      <c r="F11" s="24">
        <v>566.72</v>
      </c>
      <c r="G11" s="14">
        <f aca="true" t="shared" si="1" ref="G11:G78">F11-E11</f>
        <v>-122.6966666666666</v>
      </c>
      <c r="H11" s="14">
        <f>F11</f>
        <v>566.72</v>
      </c>
      <c r="I11" s="13">
        <f>D11</f>
        <v>827.3</v>
      </c>
    </row>
    <row r="12" spans="1:9" ht="12.75">
      <c r="A12" s="21" t="s">
        <v>47</v>
      </c>
      <c r="B12" s="22" t="s">
        <v>22</v>
      </c>
      <c r="C12" s="23" t="s">
        <v>40</v>
      </c>
      <c r="D12" s="24">
        <v>249.85</v>
      </c>
      <c r="E12" s="24">
        <f>D12/12*10</f>
        <v>208.20833333333331</v>
      </c>
      <c r="F12" s="24">
        <v>168.26</v>
      </c>
      <c r="G12" s="14">
        <f>F12-E12</f>
        <v>-39.94833333333332</v>
      </c>
      <c r="H12" s="14">
        <f>F12</f>
        <v>168.26</v>
      </c>
      <c r="I12" s="13">
        <f>D12</f>
        <v>249.85</v>
      </c>
    </row>
    <row r="13" spans="1:9" ht="12.75" hidden="1">
      <c r="A13" s="21" t="s">
        <v>146</v>
      </c>
      <c r="B13" s="22" t="s">
        <v>22</v>
      </c>
      <c r="C13" s="23" t="s">
        <v>147</v>
      </c>
      <c r="D13" s="24"/>
      <c r="E13" s="24"/>
      <c r="F13" s="44"/>
      <c r="G13" s="14">
        <f t="shared" si="1"/>
        <v>0</v>
      </c>
      <c r="H13" s="14">
        <f>F13</f>
        <v>0</v>
      </c>
      <c r="I13" s="13">
        <f>D13</f>
        <v>0</v>
      </c>
    </row>
    <row r="14" spans="1:9" ht="72.75" customHeight="1" hidden="1" outlineLevel="1">
      <c r="A14" s="10" t="s">
        <v>108</v>
      </c>
      <c r="B14" s="11" t="s">
        <v>14</v>
      </c>
      <c r="C14" s="12" t="s">
        <v>35</v>
      </c>
      <c r="D14" s="13">
        <f>SUM(D15:D26)</f>
        <v>0</v>
      </c>
      <c r="E14" s="13">
        <f>SUM(E15:E26)</f>
        <v>0</v>
      </c>
      <c r="F14" s="13">
        <f>SUM(F15:F26)</f>
        <v>0</v>
      </c>
      <c r="G14" s="14">
        <f>F14-E14</f>
        <v>0</v>
      </c>
      <c r="H14" s="14">
        <f aca="true" t="shared" si="2" ref="H14:H78">F14-D14</f>
        <v>0</v>
      </c>
      <c r="I14" s="13">
        <f aca="true" t="shared" si="3" ref="I14:I78">D14</f>
        <v>0</v>
      </c>
    </row>
    <row r="15" spans="1:9" ht="12.75" hidden="1" outlineLevel="1">
      <c r="A15" s="21" t="s">
        <v>44</v>
      </c>
      <c r="B15" s="22" t="s">
        <v>14</v>
      </c>
      <c r="C15" s="23" t="s">
        <v>25</v>
      </c>
      <c r="D15" s="24"/>
      <c r="E15" s="24"/>
      <c r="F15" s="44"/>
      <c r="G15" s="14">
        <f t="shared" si="1"/>
        <v>0</v>
      </c>
      <c r="H15" s="14">
        <f t="shared" si="2"/>
        <v>0</v>
      </c>
      <c r="I15" s="13">
        <f t="shared" si="3"/>
        <v>0</v>
      </c>
    </row>
    <row r="16" spans="1:9" ht="12.75" hidden="1" outlineLevel="1">
      <c r="A16" s="21" t="s">
        <v>27</v>
      </c>
      <c r="B16" s="22" t="s">
        <v>14</v>
      </c>
      <c r="C16" s="23" t="s">
        <v>18</v>
      </c>
      <c r="D16" s="24"/>
      <c r="E16" s="24"/>
      <c r="F16" s="44"/>
      <c r="G16" s="14">
        <f t="shared" si="1"/>
        <v>0</v>
      </c>
      <c r="H16" s="14">
        <f t="shared" si="2"/>
        <v>0</v>
      </c>
      <c r="I16" s="13">
        <f t="shared" si="3"/>
        <v>0</v>
      </c>
    </row>
    <row r="17" spans="1:9" ht="12.75" hidden="1" outlineLevel="1">
      <c r="A17" s="21" t="s">
        <v>47</v>
      </c>
      <c r="B17" s="22" t="s">
        <v>14</v>
      </c>
      <c r="C17" s="23" t="s">
        <v>40</v>
      </c>
      <c r="D17" s="24"/>
      <c r="E17" s="24"/>
      <c r="F17" s="44"/>
      <c r="G17" s="14">
        <f t="shared" si="1"/>
        <v>0</v>
      </c>
      <c r="H17" s="14">
        <f t="shared" si="2"/>
        <v>0</v>
      </c>
      <c r="I17" s="13">
        <f t="shared" si="3"/>
        <v>0</v>
      </c>
    </row>
    <row r="18" spans="1:9" ht="12.75" hidden="1" outlineLevel="1">
      <c r="A18" s="21" t="s">
        <v>55</v>
      </c>
      <c r="B18" s="22" t="s">
        <v>14</v>
      </c>
      <c r="C18" s="23" t="s">
        <v>2</v>
      </c>
      <c r="D18" s="24"/>
      <c r="E18" s="24"/>
      <c r="F18" s="44"/>
      <c r="G18" s="14">
        <f t="shared" si="1"/>
        <v>0</v>
      </c>
      <c r="H18" s="14">
        <f t="shared" si="2"/>
        <v>0</v>
      </c>
      <c r="I18" s="13">
        <f t="shared" si="3"/>
        <v>0</v>
      </c>
    </row>
    <row r="19" spans="1:9" ht="12.75" hidden="1" outlineLevel="1">
      <c r="A19" s="21" t="s">
        <v>54</v>
      </c>
      <c r="B19" s="22" t="s">
        <v>14</v>
      </c>
      <c r="C19" s="23" t="s">
        <v>21</v>
      </c>
      <c r="D19" s="24"/>
      <c r="E19" s="24"/>
      <c r="F19" s="44"/>
      <c r="G19" s="14">
        <f t="shared" si="1"/>
        <v>0</v>
      </c>
      <c r="H19" s="14">
        <f t="shared" si="2"/>
        <v>0</v>
      </c>
      <c r="I19" s="13">
        <f t="shared" si="3"/>
        <v>0</v>
      </c>
    </row>
    <row r="20" spans="1:9" ht="12.75" hidden="1" outlineLevel="1">
      <c r="A20" s="21" t="s">
        <v>9</v>
      </c>
      <c r="B20" s="22" t="s">
        <v>14</v>
      </c>
      <c r="C20" s="23" t="s">
        <v>11</v>
      </c>
      <c r="D20" s="24"/>
      <c r="E20" s="24"/>
      <c r="F20" s="44"/>
      <c r="G20" s="14">
        <f t="shared" si="1"/>
        <v>0</v>
      </c>
      <c r="H20" s="14">
        <f t="shared" si="2"/>
        <v>0</v>
      </c>
      <c r="I20" s="13">
        <f t="shared" si="3"/>
        <v>0</v>
      </c>
    </row>
    <row r="21" spans="1:9" ht="12.75" hidden="1" outlineLevel="1">
      <c r="A21" s="21" t="s">
        <v>50</v>
      </c>
      <c r="B21" s="22" t="s">
        <v>14</v>
      </c>
      <c r="C21" s="23" t="s">
        <v>32</v>
      </c>
      <c r="D21" s="24"/>
      <c r="E21" s="24"/>
      <c r="F21" s="44"/>
      <c r="G21" s="14">
        <f t="shared" si="1"/>
        <v>0</v>
      </c>
      <c r="H21" s="14">
        <f t="shared" si="2"/>
        <v>0</v>
      </c>
      <c r="I21" s="13">
        <f t="shared" si="3"/>
        <v>0</v>
      </c>
    </row>
    <row r="22" spans="1:9" ht="12.75" hidden="1" outlineLevel="1">
      <c r="A22" s="21" t="s">
        <v>28</v>
      </c>
      <c r="B22" s="22" t="s">
        <v>14</v>
      </c>
      <c r="C22" s="23" t="s">
        <v>52</v>
      </c>
      <c r="D22" s="24"/>
      <c r="E22" s="24"/>
      <c r="F22" s="44"/>
      <c r="G22" s="14">
        <f t="shared" si="1"/>
        <v>0</v>
      </c>
      <c r="H22" s="14">
        <f t="shared" si="2"/>
        <v>0</v>
      </c>
      <c r="I22" s="13">
        <f t="shared" si="3"/>
        <v>0</v>
      </c>
    </row>
    <row r="23" spans="1:9" ht="12.75" hidden="1" outlineLevel="1">
      <c r="A23" s="21" t="s">
        <v>49</v>
      </c>
      <c r="B23" s="22" t="s">
        <v>14</v>
      </c>
      <c r="C23" s="23" t="s">
        <v>10</v>
      </c>
      <c r="D23" s="24"/>
      <c r="E23" s="24"/>
      <c r="F23" s="44"/>
      <c r="G23" s="14">
        <f t="shared" si="1"/>
        <v>0</v>
      </c>
      <c r="H23" s="14">
        <f t="shared" si="2"/>
        <v>0</v>
      </c>
      <c r="I23" s="13">
        <f t="shared" si="3"/>
        <v>0</v>
      </c>
    </row>
    <row r="24" spans="1:9" ht="12.75" hidden="1" outlineLevel="1">
      <c r="A24" s="21" t="s">
        <v>51</v>
      </c>
      <c r="B24" s="22" t="s">
        <v>14</v>
      </c>
      <c r="C24" s="23" t="s">
        <v>46</v>
      </c>
      <c r="D24" s="24"/>
      <c r="E24" s="24"/>
      <c r="F24" s="44"/>
      <c r="G24" s="14">
        <f t="shared" si="1"/>
        <v>0</v>
      </c>
      <c r="H24" s="14">
        <f t="shared" si="2"/>
        <v>0</v>
      </c>
      <c r="I24" s="13">
        <f t="shared" si="3"/>
        <v>0</v>
      </c>
    </row>
    <row r="25" spans="1:9" ht="12.75" hidden="1" outlineLevel="1">
      <c r="A25" s="21" t="s">
        <v>19</v>
      </c>
      <c r="B25" s="22" t="s">
        <v>14</v>
      </c>
      <c r="C25" s="23" t="s">
        <v>20</v>
      </c>
      <c r="D25" s="24"/>
      <c r="E25" s="24"/>
      <c r="F25" s="44"/>
      <c r="G25" s="14">
        <f t="shared" si="1"/>
        <v>0</v>
      </c>
      <c r="H25" s="14">
        <f t="shared" si="2"/>
        <v>0</v>
      </c>
      <c r="I25" s="13">
        <f t="shared" si="3"/>
        <v>0</v>
      </c>
    </row>
    <row r="26" spans="1:9" ht="12.75" hidden="1" outlineLevel="1">
      <c r="A26" s="21" t="s">
        <v>41</v>
      </c>
      <c r="B26" s="22" t="s">
        <v>14</v>
      </c>
      <c r="C26" s="23" t="s">
        <v>36</v>
      </c>
      <c r="D26" s="24"/>
      <c r="E26" s="24"/>
      <c r="F26" s="44"/>
      <c r="G26" s="14">
        <f t="shared" si="1"/>
        <v>0</v>
      </c>
      <c r="H26" s="14">
        <f t="shared" si="2"/>
        <v>0</v>
      </c>
      <c r="I26" s="13">
        <f t="shared" si="3"/>
        <v>0</v>
      </c>
    </row>
    <row r="27" spans="1:10" ht="54.75" customHeight="1" collapsed="1">
      <c r="A27" s="10" t="s">
        <v>109</v>
      </c>
      <c r="B27" s="11" t="s">
        <v>34</v>
      </c>
      <c r="C27" s="12" t="s">
        <v>35</v>
      </c>
      <c r="D27" s="13">
        <f>SUM(D28:D42)</f>
        <v>3551.23</v>
      </c>
      <c r="E27" s="13">
        <f>SUM(E28:E42)</f>
        <v>2959.3583333333336</v>
      </c>
      <c r="F27" s="13">
        <f>SUM(F28:F42)</f>
        <v>2259.1900000000005</v>
      </c>
      <c r="G27" s="14">
        <f t="shared" si="1"/>
        <v>-700.1683333333331</v>
      </c>
      <c r="H27" s="14">
        <f>H28+H29+H30+H32+H33+H34+H36+H39+H37+H42</f>
        <v>2130.66</v>
      </c>
      <c r="I27" s="13">
        <f>D27</f>
        <v>3551.23</v>
      </c>
      <c r="J27" s="47"/>
    </row>
    <row r="28" spans="1:9" ht="12.75">
      <c r="A28" s="21" t="s">
        <v>44</v>
      </c>
      <c r="B28" s="22" t="s">
        <v>34</v>
      </c>
      <c r="C28" s="23" t="s">
        <v>25</v>
      </c>
      <c r="D28" s="24">
        <v>1941.96</v>
      </c>
      <c r="E28" s="24">
        <f>D28/12*10</f>
        <v>1618.3000000000002</v>
      </c>
      <c r="F28" s="24">
        <v>1379.49</v>
      </c>
      <c r="G28" s="14">
        <f t="shared" si="1"/>
        <v>-238.81000000000017</v>
      </c>
      <c r="H28" s="14">
        <f aca="true" t="shared" si="4" ref="H28:H42">F28</f>
        <v>1379.49</v>
      </c>
      <c r="I28" s="13">
        <f>D28</f>
        <v>1941.96</v>
      </c>
    </row>
    <row r="29" spans="1:9" ht="12.75">
      <c r="A29" s="21" t="s">
        <v>27</v>
      </c>
      <c r="B29" s="22" t="s">
        <v>34</v>
      </c>
      <c r="C29" s="23" t="s">
        <v>18</v>
      </c>
      <c r="D29" s="24">
        <v>4.41</v>
      </c>
      <c r="E29" s="24">
        <f>D29/12*10</f>
        <v>3.675</v>
      </c>
      <c r="F29" s="44">
        <v>2.8</v>
      </c>
      <c r="G29" s="14">
        <f>F29-E29</f>
        <v>-0.875</v>
      </c>
      <c r="H29" s="14">
        <f t="shared" si="4"/>
        <v>2.8</v>
      </c>
      <c r="I29" s="13">
        <f aca="true" t="shared" si="5" ref="I29:I42">D29</f>
        <v>4.41</v>
      </c>
    </row>
    <row r="30" spans="1:9" ht="12.75">
      <c r="A30" s="21" t="s">
        <v>47</v>
      </c>
      <c r="B30" s="22" t="s">
        <v>34</v>
      </c>
      <c r="C30" s="23" t="s">
        <v>40</v>
      </c>
      <c r="D30" s="24">
        <v>586.47</v>
      </c>
      <c r="E30" s="24">
        <f>D30/12*10</f>
        <v>488.725</v>
      </c>
      <c r="F30" s="24">
        <v>409.61</v>
      </c>
      <c r="G30" s="14">
        <f t="shared" si="1"/>
        <v>-79.11500000000001</v>
      </c>
      <c r="H30" s="14">
        <f t="shared" si="4"/>
        <v>409.61</v>
      </c>
      <c r="I30" s="13">
        <f t="shared" si="5"/>
        <v>586.47</v>
      </c>
    </row>
    <row r="31" spans="1:9" ht="12.75">
      <c r="A31" s="21" t="s">
        <v>27</v>
      </c>
      <c r="B31" s="22" t="s">
        <v>34</v>
      </c>
      <c r="C31" s="23" t="s">
        <v>159</v>
      </c>
      <c r="D31" s="24">
        <v>61.88</v>
      </c>
      <c r="E31" s="24">
        <f>D31/12*10</f>
        <v>51.56666666666667</v>
      </c>
      <c r="F31" s="44">
        <v>0</v>
      </c>
      <c r="G31" s="14">
        <f>F31-E31</f>
        <v>-51.56666666666667</v>
      </c>
      <c r="H31" s="14">
        <f>F31</f>
        <v>0</v>
      </c>
      <c r="I31" s="13">
        <f>D31</f>
        <v>61.88</v>
      </c>
    </row>
    <row r="32" spans="1:9" ht="12.75">
      <c r="A32" s="21" t="s">
        <v>55</v>
      </c>
      <c r="B32" s="22" t="s">
        <v>34</v>
      </c>
      <c r="C32" s="23" t="s">
        <v>2</v>
      </c>
      <c r="D32" s="24">
        <v>106.42</v>
      </c>
      <c r="E32" s="24">
        <f>D32/12*10</f>
        <v>88.68333333333334</v>
      </c>
      <c r="F32" s="44">
        <v>80.8</v>
      </c>
      <c r="G32" s="14">
        <f t="shared" si="1"/>
        <v>-7.88333333333334</v>
      </c>
      <c r="H32" s="14">
        <f t="shared" si="4"/>
        <v>80.8</v>
      </c>
      <c r="I32" s="13">
        <f t="shared" si="5"/>
        <v>106.42</v>
      </c>
    </row>
    <row r="33" spans="1:9" ht="12.75" hidden="1">
      <c r="A33" s="21" t="s">
        <v>54</v>
      </c>
      <c r="B33" s="22" t="s">
        <v>34</v>
      </c>
      <c r="C33" s="23" t="s">
        <v>21</v>
      </c>
      <c r="D33" s="24">
        <v>0</v>
      </c>
      <c r="E33" s="24">
        <f aca="true" t="shared" si="6" ref="E33:E42">D33/12*10</f>
        <v>0</v>
      </c>
      <c r="F33" s="44"/>
      <c r="G33" s="14">
        <f t="shared" si="1"/>
        <v>0</v>
      </c>
      <c r="H33" s="14">
        <f t="shared" si="4"/>
        <v>0</v>
      </c>
      <c r="I33" s="13">
        <f t="shared" si="5"/>
        <v>0</v>
      </c>
    </row>
    <row r="34" spans="1:9" ht="12.75">
      <c r="A34" s="21" t="s">
        <v>9</v>
      </c>
      <c r="B34" s="22" t="s">
        <v>34</v>
      </c>
      <c r="C34" s="23" t="s">
        <v>11</v>
      </c>
      <c r="D34" s="24">
        <v>134.7</v>
      </c>
      <c r="E34" s="24">
        <f t="shared" si="6"/>
        <v>112.25</v>
      </c>
      <c r="F34" s="44">
        <v>0</v>
      </c>
      <c r="G34" s="14">
        <f t="shared" si="1"/>
        <v>-112.25</v>
      </c>
      <c r="H34" s="14">
        <f t="shared" si="4"/>
        <v>0</v>
      </c>
      <c r="I34" s="13">
        <f t="shared" si="5"/>
        <v>134.7</v>
      </c>
    </row>
    <row r="35" spans="1:9" ht="12.75" hidden="1" outlineLevel="1">
      <c r="A35" s="21" t="s">
        <v>50</v>
      </c>
      <c r="B35" s="22" t="s">
        <v>34</v>
      </c>
      <c r="C35" s="23" t="s">
        <v>32</v>
      </c>
      <c r="D35" s="24">
        <v>0</v>
      </c>
      <c r="E35" s="24">
        <f t="shared" si="6"/>
        <v>0</v>
      </c>
      <c r="F35" s="24">
        <f>E35/12*10</f>
        <v>0</v>
      </c>
      <c r="G35" s="14">
        <f t="shared" si="1"/>
        <v>0</v>
      </c>
      <c r="H35" s="14">
        <f t="shared" si="4"/>
        <v>0</v>
      </c>
      <c r="I35" s="13">
        <f t="shared" si="5"/>
        <v>0</v>
      </c>
    </row>
    <row r="36" spans="1:9" ht="12.75" collapsed="1">
      <c r="A36" s="21" t="s">
        <v>28</v>
      </c>
      <c r="B36" s="22" t="s">
        <v>34</v>
      </c>
      <c r="C36" s="23" t="s">
        <v>52</v>
      </c>
      <c r="D36" s="24">
        <v>60</v>
      </c>
      <c r="E36" s="24">
        <f t="shared" si="6"/>
        <v>50</v>
      </c>
      <c r="F36" s="44">
        <v>0</v>
      </c>
      <c r="G36" s="14">
        <f>F36-E36</f>
        <v>-50</v>
      </c>
      <c r="H36" s="14">
        <f t="shared" si="4"/>
        <v>0</v>
      </c>
      <c r="I36" s="13">
        <f t="shared" si="5"/>
        <v>60</v>
      </c>
    </row>
    <row r="37" spans="1:9" ht="12.75">
      <c r="A37" s="21" t="s">
        <v>49</v>
      </c>
      <c r="B37" s="22" t="s">
        <v>34</v>
      </c>
      <c r="C37" s="23" t="s">
        <v>10</v>
      </c>
      <c r="D37" s="24">
        <f>303.73+40+88.6</f>
        <v>432.33000000000004</v>
      </c>
      <c r="E37" s="24">
        <f t="shared" si="6"/>
        <v>360.27500000000003</v>
      </c>
      <c r="F37" s="44">
        <v>254.58</v>
      </c>
      <c r="G37" s="14">
        <f t="shared" si="1"/>
        <v>-105.69500000000002</v>
      </c>
      <c r="H37" s="14">
        <f t="shared" si="4"/>
        <v>254.58</v>
      </c>
      <c r="I37" s="13">
        <f t="shared" si="5"/>
        <v>432.33000000000004</v>
      </c>
    </row>
    <row r="38" spans="1:9" ht="12.75">
      <c r="A38" s="21" t="s">
        <v>154</v>
      </c>
      <c r="B38" s="22" t="s">
        <v>34</v>
      </c>
      <c r="C38" s="23" t="s">
        <v>155</v>
      </c>
      <c r="D38" s="24">
        <v>4.98</v>
      </c>
      <c r="E38" s="24">
        <f t="shared" si="6"/>
        <v>4.15</v>
      </c>
      <c r="F38" s="44">
        <v>4.98</v>
      </c>
      <c r="G38" s="14">
        <f>F38-E38</f>
        <v>0.8300000000000001</v>
      </c>
      <c r="H38" s="14">
        <f>F38</f>
        <v>4.98</v>
      </c>
      <c r="I38" s="13">
        <f>D38</f>
        <v>4.98</v>
      </c>
    </row>
    <row r="39" spans="1:9" ht="25.5">
      <c r="A39" s="21" t="s">
        <v>157</v>
      </c>
      <c r="B39" s="22" t="s">
        <v>34</v>
      </c>
      <c r="C39" s="23" t="s">
        <v>156</v>
      </c>
      <c r="D39" s="24">
        <v>5</v>
      </c>
      <c r="E39" s="24">
        <f t="shared" si="6"/>
        <v>4.166666666666667</v>
      </c>
      <c r="F39" s="44">
        <v>0.82</v>
      </c>
      <c r="G39" s="14">
        <f t="shared" si="1"/>
        <v>-3.346666666666667</v>
      </c>
      <c r="H39" s="14">
        <f t="shared" si="4"/>
        <v>0.82</v>
      </c>
      <c r="I39" s="13">
        <f t="shared" si="5"/>
        <v>5</v>
      </c>
    </row>
    <row r="40" spans="1:9" ht="12.75" outlineLevel="1">
      <c r="A40" s="21" t="s">
        <v>19</v>
      </c>
      <c r="B40" s="22" t="s">
        <v>34</v>
      </c>
      <c r="C40" s="23" t="s">
        <v>20</v>
      </c>
      <c r="D40" s="24">
        <v>58</v>
      </c>
      <c r="E40" s="24">
        <f t="shared" si="6"/>
        <v>48.33333333333333</v>
      </c>
      <c r="F40" s="44">
        <v>58</v>
      </c>
      <c r="G40" s="14">
        <f t="shared" si="1"/>
        <v>9.666666666666671</v>
      </c>
      <c r="H40" s="14">
        <f t="shared" si="4"/>
        <v>58</v>
      </c>
      <c r="I40" s="13">
        <f t="shared" si="5"/>
        <v>58</v>
      </c>
    </row>
    <row r="41" spans="1:9" ht="12.75" outlineLevel="1">
      <c r="A41" s="21" t="s">
        <v>160</v>
      </c>
      <c r="B41" s="22" t="s">
        <v>34</v>
      </c>
      <c r="C41" s="23" t="s">
        <v>162</v>
      </c>
      <c r="D41" s="24">
        <v>126</v>
      </c>
      <c r="E41" s="24">
        <f t="shared" si="6"/>
        <v>105</v>
      </c>
      <c r="F41" s="44">
        <v>65.55</v>
      </c>
      <c r="G41" s="14">
        <f>F41-E41</f>
        <v>-39.45</v>
      </c>
      <c r="H41" s="14">
        <f>F41</f>
        <v>65.55</v>
      </c>
      <c r="I41" s="13">
        <f>D41</f>
        <v>126</v>
      </c>
    </row>
    <row r="42" spans="1:9" ht="12.75">
      <c r="A42" s="21" t="s">
        <v>161</v>
      </c>
      <c r="B42" s="22" t="s">
        <v>34</v>
      </c>
      <c r="C42" s="23" t="s">
        <v>158</v>
      </c>
      <c r="D42" s="24">
        <v>29.08</v>
      </c>
      <c r="E42" s="24">
        <f t="shared" si="6"/>
        <v>24.233333333333334</v>
      </c>
      <c r="F42" s="44">
        <v>2.56</v>
      </c>
      <c r="G42" s="14">
        <f t="shared" si="1"/>
        <v>-21.673333333333336</v>
      </c>
      <c r="H42" s="14">
        <f t="shared" si="4"/>
        <v>2.56</v>
      </c>
      <c r="I42" s="13">
        <f t="shared" si="5"/>
        <v>29.08</v>
      </c>
    </row>
    <row r="43" spans="1:9" ht="68.25" customHeight="1" hidden="1" outlineLevel="1">
      <c r="A43" s="10" t="s">
        <v>110</v>
      </c>
      <c r="B43" s="11" t="s">
        <v>12</v>
      </c>
      <c r="C43" s="12" t="s">
        <v>35</v>
      </c>
      <c r="D43" s="13">
        <f>SUM(D44:D55)</f>
        <v>0</v>
      </c>
      <c r="E43" s="24">
        <f aca="true" t="shared" si="7" ref="E43:E55">D43/12*10</f>
        <v>0</v>
      </c>
      <c r="F43" s="13">
        <f>SUM(F44:F55)</f>
        <v>0</v>
      </c>
      <c r="G43" s="14">
        <f t="shared" si="1"/>
        <v>0</v>
      </c>
      <c r="H43" s="14">
        <f t="shared" si="2"/>
        <v>0</v>
      </c>
      <c r="I43" s="13">
        <f t="shared" si="3"/>
        <v>0</v>
      </c>
    </row>
    <row r="44" spans="1:9" ht="12.75" hidden="1" outlineLevel="1">
      <c r="A44" s="21" t="s">
        <v>44</v>
      </c>
      <c r="B44" s="22" t="s">
        <v>12</v>
      </c>
      <c r="C44" s="23" t="s">
        <v>25</v>
      </c>
      <c r="D44" s="24"/>
      <c r="E44" s="24">
        <f t="shared" si="7"/>
        <v>0</v>
      </c>
      <c r="F44" s="44"/>
      <c r="G44" s="14">
        <f t="shared" si="1"/>
        <v>0</v>
      </c>
      <c r="H44" s="14">
        <f t="shared" si="2"/>
        <v>0</v>
      </c>
      <c r="I44" s="13">
        <f t="shared" si="3"/>
        <v>0</v>
      </c>
    </row>
    <row r="45" spans="1:9" ht="12.75" hidden="1" outlineLevel="1">
      <c r="A45" s="21" t="s">
        <v>27</v>
      </c>
      <c r="B45" s="22" t="s">
        <v>12</v>
      </c>
      <c r="C45" s="23" t="s">
        <v>18</v>
      </c>
      <c r="D45" s="24"/>
      <c r="E45" s="24">
        <f t="shared" si="7"/>
        <v>0</v>
      </c>
      <c r="F45" s="44"/>
      <c r="G45" s="14">
        <f t="shared" si="1"/>
        <v>0</v>
      </c>
      <c r="H45" s="14">
        <f t="shared" si="2"/>
        <v>0</v>
      </c>
      <c r="I45" s="13">
        <f t="shared" si="3"/>
        <v>0</v>
      </c>
    </row>
    <row r="46" spans="1:9" ht="12.75" hidden="1" outlineLevel="1">
      <c r="A46" s="21" t="s">
        <v>47</v>
      </c>
      <c r="B46" s="22" t="s">
        <v>12</v>
      </c>
      <c r="C46" s="23" t="s">
        <v>40</v>
      </c>
      <c r="D46" s="24"/>
      <c r="E46" s="24">
        <f t="shared" si="7"/>
        <v>0</v>
      </c>
      <c r="F46" s="44"/>
      <c r="G46" s="14">
        <f t="shared" si="1"/>
        <v>0</v>
      </c>
      <c r="H46" s="14">
        <f t="shared" si="2"/>
        <v>0</v>
      </c>
      <c r="I46" s="13">
        <f t="shared" si="3"/>
        <v>0</v>
      </c>
    </row>
    <row r="47" spans="1:9" ht="12.75" hidden="1" outlineLevel="1">
      <c r="A47" s="21" t="s">
        <v>55</v>
      </c>
      <c r="B47" s="22" t="s">
        <v>12</v>
      </c>
      <c r="C47" s="23" t="s">
        <v>2</v>
      </c>
      <c r="D47" s="24"/>
      <c r="E47" s="24">
        <f t="shared" si="7"/>
        <v>0</v>
      </c>
      <c r="F47" s="44"/>
      <c r="G47" s="14">
        <f t="shared" si="1"/>
        <v>0</v>
      </c>
      <c r="H47" s="14">
        <f t="shared" si="2"/>
        <v>0</v>
      </c>
      <c r="I47" s="13">
        <f t="shared" si="3"/>
        <v>0</v>
      </c>
    </row>
    <row r="48" spans="1:9" ht="12.75" hidden="1" outlineLevel="1">
      <c r="A48" s="21" t="s">
        <v>54</v>
      </c>
      <c r="B48" s="22" t="s">
        <v>12</v>
      </c>
      <c r="C48" s="23" t="s">
        <v>21</v>
      </c>
      <c r="D48" s="24"/>
      <c r="E48" s="24">
        <f t="shared" si="7"/>
        <v>0</v>
      </c>
      <c r="F48" s="44"/>
      <c r="G48" s="14">
        <f t="shared" si="1"/>
        <v>0</v>
      </c>
      <c r="H48" s="14">
        <f t="shared" si="2"/>
        <v>0</v>
      </c>
      <c r="I48" s="13">
        <f t="shared" si="3"/>
        <v>0</v>
      </c>
    </row>
    <row r="49" spans="1:9" ht="12.75" hidden="1" outlineLevel="1">
      <c r="A49" s="21" t="s">
        <v>9</v>
      </c>
      <c r="B49" s="22" t="s">
        <v>12</v>
      </c>
      <c r="C49" s="23" t="s">
        <v>11</v>
      </c>
      <c r="D49" s="24"/>
      <c r="E49" s="24">
        <f t="shared" si="7"/>
        <v>0</v>
      </c>
      <c r="F49" s="44"/>
      <c r="G49" s="14">
        <f t="shared" si="1"/>
        <v>0</v>
      </c>
      <c r="H49" s="14">
        <f t="shared" si="2"/>
        <v>0</v>
      </c>
      <c r="I49" s="13">
        <f t="shared" si="3"/>
        <v>0</v>
      </c>
    </row>
    <row r="50" spans="1:9" ht="12.75" hidden="1" outlineLevel="1">
      <c r="A50" s="21" t="s">
        <v>50</v>
      </c>
      <c r="B50" s="22" t="s">
        <v>12</v>
      </c>
      <c r="C50" s="23" t="s">
        <v>32</v>
      </c>
      <c r="D50" s="24"/>
      <c r="E50" s="24">
        <f t="shared" si="7"/>
        <v>0</v>
      </c>
      <c r="F50" s="44"/>
      <c r="G50" s="14">
        <f t="shared" si="1"/>
        <v>0</v>
      </c>
      <c r="H50" s="14">
        <f t="shared" si="2"/>
        <v>0</v>
      </c>
      <c r="I50" s="13">
        <f t="shared" si="3"/>
        <v>0</v>
      </c>
    </row>
    <row r="51" spans="1:9" ht="12.75" hidden="1" outlineLevel="1">
      <c r="A51" s="21" t="s">
        <v>28</v>
      </c>
      <c r="B51" s="22" t="s">
        <v>12</v>
      </c>
      <c r="C51" s="23" t="s">
        <v>52</v>
      </c>
      <c r="D51" s="24"/>
      <c r="E51" s="24">
        <f t="shared" si="7"/>
        <v>0</v>
      </c>
      <c r="F51" s="44"/>
      <c r="G51" s="14">
        <f t="shared" si="1"/>
        <v>0</v>
      </c>
      <c r="H51" s="14">
        <f t="shared" si="2"/>
        <v>0</v>
      </c>
      <c r="I51" s="13">
        <f t="shared" si="3"/>
        <v>0</v>
      </c>
    </row>
    <row r="52" spans="1:9" ht="12.75" hidden="1" outlineLevel="1">
      <c r="A52" s="21" t="s">
        <v>49</v>
      </c>
      <c r="B52" s="22" t="s">
        <v>12</v>
      </c>
      <c r="C52" s="23" t="s">
        <v>10</v>
      </c>
      <c r="D52" s="24"/>
      <c r="E52" s="24">
        <f t="shared" si="7"/>
        <v>0</v>
      </c>
      <c r="F52" s="44"/>
      <c r="G52" s="14">
        <f t="shared" si="1"/>
        <v>0</v>
      </c>
      <c r="H52" s="14">
        <f t="shared" si="2"/>
        <v>0</v>
      </c>
      <c r="I52" s="13">
        <f t="shared" si="3"/>
        <v>0</v>
      </c>
    </row>
    <row r="53" spans="1:9" ht="12.75" hidden="1" outlineLevel="1">
      <c r="A53" s="21" t="s">
        <v>51</v>
      </c>
      <c r="B53" s="22" t="s">
        <v>12</v>
      </c>
      <c r="C53" s="23" t="s">
        <v>46</v>
      </c>
      <c r="D53" s="24"/>
      <c r="E53" s="24">
        <f t="shared" si="7"/>
        <v>0</v>
      </c>
      <c r="F53" s="44"/>
      <c r="G53" s="14">
        <f t="shared" si="1"/>
        <v>0</v>
      </c>
      <c r="H53" s="14">
        <f t="shared" si="2"/>
        <v>0</v>
      </c>
      <c r="I53" s="13">
        <f t="shared" si="3"/>
        <v>0</v>
      </c>
    </row>
    <row r="54" spans="1:9" ht="12.75" hidden="1" outlineLevel="1">
      <c r="A54" s="21" t="s">
        <v>19</v>
      </c>
      <c r="B54" s="22" t="s">
        <v>34</v>
      </c>
      <c r="C54" s="23" t="s">
        <v>20</v>
      </c>
      <c r="D54" s="24"/>
      <c r="E54" s="24">
        <f t="shared" si="7"/>
        <v>0</v>
      </c>
      <c r="F54" s="44"/>
      <c r="G54" s="14">
        <f t="shared" si="1"/>
        <v>0</v>
      </c>
      <c r="H54" s="14">
        <f t="shared" si="2"/>
        <v>0</v>
      </c>
      <c r="I54" s="13">
        <f t="shared" si="3"/>
        <v>0</v>
      </c>
    </row>
    <row r="55" spans="1:9" ht="12.75" hidden="1" outlineLevel="1">
      <c r="A55" s="21" t="s">
        <v>41</v>
      </c>
      <c r="B55" s="22" t="s">
        <v>12</v>
      </c>
      <c r="C55" s="23" t="s">
        <v>36</v>
      </c>
      <c r="D55" s="24"/>
      <c r="E55" s="24">
        <f t="shared" si="7"/>
        <v>0</v>
      </c>
      <c r="F55" s="44"/>
      <c r="G55" s="14">
        <f t="shared" si="1"/>
        <v>0</v>
      </c>
      <c r="H55" s="14">
        <f t="shared" si="2"/>
        <v>0</v>
      </c>
      <c r="I55" s="13">
        <f t="shared" si="3"/>
        <v>0</v>
      </c>
    </row>
    <row r="56" spans="1:9" ht="31.5" customHeight="1" hidden="1">
      <c r="A56" s="10" t="s">
        <v>111</v>
      </c>
      <c r="B56" s="11" t="s">
        <v>4</v>
      </c>
      <c r="C56" s="12" t="s">
        <v>35</v>
      </c>
      <c r="D56" s="13">
        <f>SUM(D57:D67)</f>
        <v>0</v>
      </c>
      <c r="E56" s="13">
        <f>SUM(E57:E67)</f>
        <v>0</v>
      </c>
      <c r="F56" s="13">
        <f>SUM(F57:F67)</f>
        <v>0</v>
      </c>
      <c r="G56" s="14">
        <f t="shared" si="1"/>
        <v>0</v>
      </c>
      <c r="H56" s="14">
        <f t="shared" si="2"/>
        <v>0</v>
      </c>
      <c r="I56" s="13">
        <f t="shared" si="3"/>
        <v>0</v>
      </c>
    </row>
    <row r="57" spans="1:9" ht="12.75" hidden="1" outlineLevel="1">
      <c r="A57" s="21" t="s">
        <v>44</v>
      </c>
      <c r="B57" s="22" t="s">
        <v>4</v>
      </c>
      <c r="C57" s="23" t="s">
        <v>25</v>
      </c>
      <c r="D57" s="24"/>
      <c r="E57" s="24"/>
      <c r="F57" s="44"/>
      <c r="G57" s="14">
        <f t="shared" si="1"/>
        <v>0</v>
      </c>
      <c r="H57" s="14">
        <f t="shared" si="2"/>
        <v>0</v>
      </c>
      <c r="I57" s="13">
        <f t="shared" si="3"/>
        <v>0</v>
      </c>
    </row>
    <row r="58" spans="1:9" ht="12.75" hidden="1" outlineLevel="1">
      <c r="A58" s="21" t="s">
        <v>27</v>
      </c>
      <c r="B58" s="22" t="s">
        <v>4</v>
      </c>
      <c r="C58" s="23" t="s">
        <v>18</v>
      </c>
      <c r="D58" s="24"/>
      <c r="E58" s="24"/>
      <c r="F58" s="44"/>
      <c r="G58" s="14">
        <f t="shared" si="1"/>
        <v>0</v>
      </c>
      <c r="H58" s="14">
        <f t="shared" si="2"/>
        <v>0</v>
      </c>
      <c r="I58" s="13">
        <f t="shared" si="3"/>
        <v>0</v>
      </c>
    </row>
    <row r="59" spans="1:9" ht="12.75" hidden="1" outlineLevel="1">
      <c r="A59" s="21" t="s">
        <v>47</v>
      </c>
      <c r="B59" s="22" t="s">
        <v>4</v>
      </c>
      <c r="C59" s="23" t="s">
        <v>40</v>
      </c>
      <c r="D59" s="24"/>
      <c r="E59" s="24"/>
      <c r="F59" s="44"/>
      <c r="G59" s="14">
        <f t="shared" si="1"/>
        <v>0</v>
      </c>
      <c r="H59" s="14">
        <f t="shared" si="2"/>
        <v>0</v>
      </c>
      <c r="I59" s="13">
        <f t="shared" si="3"/>
        <v>0</v>
      </c>
    </row>
    <row r="60" spans="1:9" ht="12.75" hidden="1" outlineLevel="1">
      <c r="A60" s="21" t="s">
        <v>55</v>
      </c>
      <c r="B60" s="22" t="s">
        <v>4</v>
      </c>
      <c r="C60" s="23" t="s">
        <v>2</v>
      </c>
      <c r="D60" s="24"/>
      <c r="E60" s="24"/>
      <c r="F60" s="44"/>
      <c r="G60" s="14">
        <f t="shared" si="1"/>
        <v>0</v>
      </c>
      <c r="H60" s="14">
        <f t="shared" si="2"/>
        <v>0</v>
      </c>
      <c r="I60" s="13">
        <f t="shared" si="3"/>
        <v>0</v>
      </c>
    </row>
    <row r="61" spans="1:9" ht="12.75" hidden="1" outlineLevel="1">
      <c r="A61" s="21" t="s">
        <v>54</v>
      </c>
      <c r="B61" s="22" t="s">
        <v>4</v>
      </c>
      <c r="C61" s="23" t="s">
        <v>21</v>
      </c>
      <c r="D61" s="24"/>
      <c r="E61" s="24"/>
      <c r="F61" s="44"/>
      <c r="G61" s="14">
        <f t="shared" si="1"/>
        <v>0</v>
      </c>
      <c r="H61" s="14">
        <f t="shared" si="2"/>
        <v>0</v>
      </c>
      <c r="I61" s="13">
        <f t="shared" si="3"/>
        <v>0</v>
      </c>
    </row>
    <row r="62" spans="1:9" ht="12.75" hidden="1" outlineLevel="1">
      <c r="A62" s="21" t="s">
        <v>9</v>
      </c>
      <c r="B62" s="22" t="s">
        <v>4</v>
      </c>
      <c r="C62" s="23" t="s">
        <v>11</v>
      </c>
      <c r="D62" s="24"/>
      <c r="E62" s="24"/>
      <c r="F62" s="44"/>
      <c r="G62" s="14">
        <f t="shared" si="1"/>
        <v>0</v>
      </c>
      <c r="H62" s="14">
        <f t="shared" si="2"/>
        <v>0</v>
      </c>
      <c r="I62" s="13">
        <f t="shared" si="3"/>
        <v>0</v>
      </c>
    </row>
    <row r="63" spans="1:9" ht="12.75" hidden="1" outlineLevel="1">
      <c r="A63" s="21" t="s">
        <v>50</v>
      </c>
      <c r="B63" s="22" t="s">
        <v>4</v>
      </c>
      <c r="C63" s="23" t="s">
        <v>32</v>
      </c>
      <c r="D63" s="24"/>
      <c r="E63" s="24"/>
      <c r="F63" s="44"/>
      <c r="G63" s="14">
        <f t="shared" si="1"/>
        <v>0</v>
      </c>
      <c r="H63" s="14">
        <f t="shared" si="2"/>
        <v>0</v>
      </c>
      <c r="I63" s="13">
        <f t="shared" si="3"/>
        <v>0</v>
      </c>
    </row>
    <row r="64" spans="1:9" ht="12.75" hidden="1" outlineLevel="1">
      <c r="A64" s="21" t="s">
        <v>28</v>
      </c>
      <c r="B64" s="22" t="s">
        <v>4</v>
      </c>
      <c r="C64" s="23" t="s">
        <v>52</v>
      </c>
      <c r="D64" s="24"/>
      <c r="E64" s="24"/>
      <c r="F64" s="44"/>
      <c r="G64" s="14">
        <f t="shared" si="1"/>
        <v>0</v>
      </c>
      <c r="H64" s="14">
        <f t="shared" si="2"/>
        <v>0</v>
      </c>
      <c r="I64" s="13">
        <f t="shared" si="3"/>
        <v>0</v>
      </c>
    </row>
    <row r="65" spans="1:9" ht="12.75" hidden="1" outlineLevel="1">
      <c r="A65" s="21" t="s">
        <v>49</v>
      </c>
      <c r="B65" s="22" t="s">
        <v>4</v>
      </c>
      <c r="C65" s="23" t="s">
        <v>10</v>
      </c>
      <c r="D65" s="24"/>
      <c r="E65" s="24"/>
      <c r="F65" s="44"/>
      <c r="G65" s="14">
        <f t="shared" si="1"/>
        <v>0</v>
      </c>
      <c r="H65" s="14">
        <f t="shared" si="2"/>
        <v>0</v>
      </c>
      <c r="I65" s="13">
        <f t="shared" si="3"/>
        <v>0</v>
      </c>
    </row>
    <row r="66" spans="1:9" ht="12.75" hidden="1">
      <c r="A66" s="21" t="s">
        <v>51</v>
      </c>
      <c r="B66" s="22" t="s">
        <v>4</v>
      </c>
      <c r="C66" s="23" t="s">
        <v>149</v>
      </c>
      <c r="D66" s="44">
        <v>0</v>
      </c>
      <c r="E66" s="24">
        <f>D66/12*10</f>
        <v>0</v>
      </c>
      <c r="F66" s="44">
        <v>0</v>
      </c>
      <c r="G66" s="14">
        <f t="shared" si="1"/>
        <v>0</v>
      </c>
      <c r="H66" s="14">
        <f t="shared" si="2"/>
        <v>0</v>
      </c>
      <c r="I66" s="13">
        <v>0</v>
      </c>
    </row>
    <row r="67" spans="1:9" ht="12.75" hidden="1" outlineLevel="1">
      <c r="A67" s="21" t="s">
        <v>41</v>
      </c>
      <c r="B67" s="22" t="s">
        <v>4</v>
      </c>
      <c r="C67" s="23" t="s">
        <v>36</v>
      </c>
      <c r="D67" s="24"/>
      <c r="E67" s="24"/>
      <c r="F67" s="44"/>
      <c r="G67" s="14">
        <f t="shared" si="1"/>
        <v>0</v>
      </c>
      <c r="H67" s="14">
        <f t="shared" si="2"/>
        <v>0</v>
      </c>
      <c r="I67" s="13">
        <f t="shared" si="3"/>
        <v>0</v>
      </c>
    </row>
    <row r="68" spans="1:9" ht="12.75" collapsed="1">
      <c r="A68" s="10" t="s">
        <v>112</v>
      </c>
      <c r="B68" s="11" t="s">
        <v>39</v>
      </c>
      <c r="C68" s="12" t="s">
        <v>35</v>
      </c>
      <c r="D68" s="13">
        <f>D69</f>
        <v>10</v>
      </c>
      <c r="E68" s="13">
        <f>E69</f>
        <v>8.333333333333334</v>
      </c>
      <c r="F68" s="13">
        <f>F69</f>
        <v>0</v>
      </c>
      <c r="G68" s="14">
        <f t="shared" si="1"/>
        <v>-8.333333333333334</v>
      </c>
      <c r="H68" s="14">
        <f>H69</f>
        <v>0</v>
      </c>
      <c r="I68" s="13">
        <f t="shared" si="3"/>
        <v>10</v>
      </c>
    </row>
    <row r="69" spans="1:9" ht="12.75">
      <c r="A69" s="21" t="s">
        <v>51</v>
      </c>
      <c r="B69" s="22" t="s">
        <v>39</v>
      </c>
      <c r="C69" s="23" t="s">
        <v>149</v>
      </c>
      <c r="D69" s="24">
        <v>10</v>
      </c>
      <c r="E69" s="24">
        <f>D69/12*10</f>
        <v>8.333333333333334</v>
      </c>
      <c r="F69" s="44">
        <v>0</v>
      </c>
      <c r="G69" s="14">
        <f t="shared" si="1"/>
        <v>-8.333333333333334</v>
      </c>
      <c r="H69" s="14">
        <f>F69</f>
        <v>0</v>
      </c>
      <c r="I69" s="13">
        <f t="shared" si="3"/>
        <v>10</v>
      </c>
    </row>
    <row r="70" spans="1:9" ht="27" customHeight="1">
      <c r="A70" s="10" t="s">
        <v>113</v>
      </c>
      <c r="B70" s="11" t="s">
        <v>17</v>
      </c>
      <c r="C70" s="12" t="s">
        <v>35</v>
      </c>
      <c r="D70" s="13">
        <f>SUM(D71:D85)</f>
        <v>102.07</v>
      </c>
      <c r="E70" s="13">
        <f>SUM(E71:E85)</f>
        <v>85.05833333333334</v>
      </c>
      <c r="F70" s="13">
        <f>SUM(F71:F85)</f>
        <v>101.37</v>
      </c>
      <c r="G70" s="14">
        <f t="shared" si="1"/>
        <v>16.311666666666667</v>
      </c>
      <c r="H70" s="14">
        <f>H85</f>
        <v>53.37</v>
      </c>
      <c r="I70" s="13">
        <f t="shared" si="3"/>
        <v>102.07</v>
      </c>
    </row>
    <row r="71" spans="1:9" ht="24.75" customHeight="1" hidden="1" outlineLevel="1">
      <c r="A71" s="39" t="s">
        <v>69</v>
      </c>
      <c r="B71" s="11" t="s">
        <v>17</v>
      </c>
      <c r="C71" s="15"/>
      <c r="D71" s="44"/>
      <c r="E71" s="44"/>
      <c r="F71" s="44"/>
      <c r="G71" s="14">
        <f t="shared" si="1"/>
        <v>0</v>
      </c>
      <c r="H71" s="14">
        <f t="shared" si="2"/>
        <v>0</v>
      </c>
      <c r="I71" s="13">
        <f t="shared" si="3"/>
        <v>0</v>
      </c>
    </row>
    <row r="72" spans="1:9" ht="24.75" customHeight="1" hidden="1" outlineLevel="1">
      <c r="A72" s="39" t="s">
        <v>70</v>
      </c>
      <c r="B72" s="11" t="s">
        <v>17</v>
      </c>
      <c r="C72" s="15"/>
      <c r="D72" s="44"/>
      <c r="E72" s="44"/>
      <c r="F72" s="44"/>
      <c r="G72" s="14">
        <f t="shared" si="1"/>
        <v>0</v>
      </c>
      <c r="H72" s="14">
        <f t="shared" si="2"/>
        <v>0</v>
      </c>
      <c r="I72" s="13">
        <f t="shared" si="3"/>
        <v>0</v>
      </c>
    </row>
    <row r="73" spans="1:9" ht="24.75" customHeight="1" hidden="1" outlineLevel="1">
      <c r="A73" s="39" t="s">
        <v>71</v>
      </c>
      <c r="B73" s="11" t="s">
        <v>17</v>
      </c>
      <c r="C73" s="15"/>
      <c r="D73" s="44"/>
      <c r="E73" s="44"/>
      <c r="F73" s="44"/>
      <c r="G73" s="14">
        <f t="shared" si="1"/>
        <v>0</v>
      </c>
      <c r="H73" s="14">
        <f t="shared" si="2"/>
        <v>0</v>
      </c>
      <c r="I73" s="13">
        <f t="shared" si="3"/>
        <v>0</v>
      </c>
    </row>
    <row r="74" spans="1:9" ht="24.75" customHeight="1" hidden="1" outlineLevel="1">
      <c r="A74" s="39" t="s">
        <v>72</v>
      </c>
      <c r="B74" s="11" t="s">
        <v>17</v>
      </c>
      <c r="C74" s="15"/>
      <c r="D74" s="44"/>
      <c r="E74" s="44"/>
      <c r="F74" s="44"/>
      <c r="G74" s="14">
        <f t="shared" si="1"/>
        <v>0</v>
      </c>
      <c r="H74" s="14">
        <f t="shared" si="2"/>
        <v>0</v>
      </c>
      <c r="I74" s="13">
        <f t="shared" si="3"/>
        <v>0</v>
      </c>
    </row>
    <row r="75" spans="1:9" ht="24.75" customHeight="1" hidden="1" outlineLevel="1">
      <c r="A75" s="39" t="s">
        <v>73</v>
      </c>
      <c r="B75" s="11" t="s">
        <v>17</v>
      </c>
      <c r="C75" s="15"/>
      <c r="D75" s="44"/>
      <c r="E75" s="44"/>
      <c r="F75" s="44"/>
      <c r="G75" s="14">
        <f t="shared" si="1"/>
        <v>0</v>
      </c>
      <c r="H75" s="14">
        <f t="shared" si="2"/>
        <v>0</v>
      </c>
      <c r="I75" s="13">
        <f t="shared" si="3"/>
        <v>0</v>
      </c>
    </row>
    <row r="76" spans="1:9" ht="24.75" customHeight="1" hidden="1" outlineLevel="1">
      <c r="A76" s="39" t="s">
        <v>74</v>
      </c>
      <c r="B76" s="11" t="s">
        <v>17</v>
      </c>
      <c r="C76" s="15"/>
      <c r="D76" s="44"/>
      <c r="E76" s="44"/>
      <c r="F76" s="44"/>
      <c r="G76" s="14">
        <f t="shared" si="1"/>
        <v>0</v>
      </c>
      <c r="H76" s="14">
        <f t="shared" si="2"/>
        <v>0</v>
      </c>
      <c r="I76" s="13">
        <f t="shared" si="3"/>
        <v>0</v>
      </c>
    </row>
    <row r="77" spans="1:9" ht="17.25" customHeight="1" hidden="1" outlineLevel="1">
      <c r="A77" s="39" t="s">
        <v>75</v>
      </c>
      <c r="B77" s="11" t="s">
        <v>17</v>
      </c>
      <c r="C77" s="15"/>
      <c r="D77" s="44"/>
      <c r="E77" s="44"/>
      <c r="F77" s="44"/>
      <c r="G77" s="14">
        <f t="shared" si="1"/>
        <v>0</v>
      </c>
      <c r="H77" s="14">
        <f t="shared" si="2"/>
        <v>0</v>
      </c>
      <c r="I77" s="13">
        <f t="shared" si="3"/>
        <v>0</v>
      </c>
    </row>
    <row r="78" spans="1:9" ht="24.75" customHeight="1" hidden="1" outlineLevel="1">
      <c r="A78" s="39" t="s">
        <v>76</v>
      </c>
      <c r="B78" s="11" t="s">
        <v>17</v>
      </c>
      <c r="C78" s="15"/>
      <c r="D78" s="44"/>
      <c r="E78" s="44"/>
      <c r="F78" s="44"/>
      <c r="G78" s="14">
        <f t="shared" si="1"/>
        <v>0</v>
      </c>
      <c r="H78" s="14">
        <f t="shared" si="2"/>
        <v>0</v>
      </c>
      <c r="I78" s="13">
        <f t="shared" si="3"/>
        <v>0</v>
      </c>
    </row>
    <row r="79" spans="1:9" ht="24.75" customHeight="1" hidden="1" outlineLevel="1">
      <c r="A79" s="39" t="s">
        <v>77</v>
      </c>
      <c r="B79" s="11" t="s">
        <v>17</v>
      </c>
      <c r="C79" s="15"/>
      <c r="D79" s="44"/>
      <c r="E79" s="44"/>
      <c r="F79" s="44"/>
      <c r="G79" s="14">
        <f aca="true" t="shared" si="8" ref="G79:G149">F79-E79</f>
        <v>0</v>
      </c>
      <c r="H79" s="14">
        <f aca="true" t="shared" si="9" ref="H79:H149">F79-D79</f>
        <v>0</v>
      </c>
      <c r="I79" s="13">
        <f aca="true" t="shared" si="10" ref="I79:I150">D79</f>
        <v>0</v>
      </c>
    </row>
    <row r="80" spans="1:9" ht="12.75" hidden="1" outlineLevel="1">
      <c r="A80" s="19" t="s">
        <v>81</v>
      </c>
      <c r="B80" s="11" t="s">
        <v>17</v>
      </c>
      <c r="C80" s="16"/>
      <c r="D80" s="44"/>
      <c r="E80" s="44"/>
      <c r="F80" s="44"/>
      <c r="G80" s="14">
        <f t="shared" si="8"/>
        <v>0</v>
      </c>
      <c r="H80" s="14">
        <f t="shared" si="9"/>
        <v>0</v>
      </c>
      <c r="I80" s="13">
        <f t="shared" si="10"/>
        <v>0</v>
      </c>
    </row>
    <row r="81" spans="1:9" ht="12.75" hidden="1" outlineLevel="1">
      <c r="A81" s="19" t="s">
        <v>78</v>
      </c>
      <c r="B81" s="11" t="s">
        <v>17</v>
      </c>
      <c r="C81" s="16"/>
      <c r="D81" s="44"/>
      <c r="E81" s="44"/>
      <c r="F81" s="44"/>
      <c r="G81" s="14">
        <f t="shared" si="8"/>
        <v>0</v>
      </c>
      <c r="H81" s="14">
        <f t="shared" si="9"/>
        <v>0</v>
      </c>
      <c r="I81" s="13">
        <f t="shared" si="10"/>
        <v>0</v>
      </c>
    </row>
    <row r="82" spans="1:9" ht="12.75" hidden="1" outlineLevel="1">
      <c r="A82" s="19" t="s">
        <v>79</v>
      </c>
      <c r="B82" s="11" t="s">
        <v>17</v>
      </c>
      <c r="C82" s="16"/>
      <c r="D82" s="44"/>
      <c r="E82" s="44"/>
      <c r="F82" s="44"/>
      <c r="G82" s="14">
        <f t="shared" si="8"/>
        <v>0</v>
      </c>
      <c r="H82" s="14">
        <f t="shared" si="9"/>
        <v>0</v>
      </c>
      <c r="I82" s="13">
        <f t="shared" si="10"/>
        <v>0</v>
      </c>
    </row>
    <row r="83" spans="1:9" ht="12.75" hidden="1" outlineLevel="1">
      <c r="A83" s="19" t="s">
        <v>80</v>
      </c>
      <c r="B83" s="11" t="s">
        <v>17</v>
      </c>
      <c r="C83" s="16"/>
      <c r="D83" s="44"/>
      <c r="E83" s="44"/>
      <c r="F83" s="44"/>
      <c r="G83" s="14">
        <f t="shared" si="8"/>
        <v>0</v>
      </c>
      <c r="H83" s="14">
        <f t="shared" si="9"/>
        <v>0</v>
      </c>
      <c r="I83" s="13">
        <f t="shared" si="10"/>
        <v>0</v>
      </c>
    </row>
    <row r="84" spans="1:9" ht="12.75" collapsed="1">
      <c r="A84" s="21" t="s">
        <v>49</v>
      </c>
      <c r="B84" s="11" t="s">
        <v>17</v>
      </c>
      <c r="C84" s="16">
        <v>226</v>
      </c>
      <c r="D84" s="44">
        <v>48.7</v>
      </c>
      <c r="E84" s="24">
        <f>D84/12*10</f>
        <v>40.583333333333336</v>
      </c>
      <c r="F84" s="44">
        <v>48</v>
      </c>
      <c r="G84" s="14">
        <f t="shared" si="8"/>
        <v>7.416666666666664</v>
      </c>
      <c r="H84" s="14">
        <f t="shared" si="9"/>
        <v>-0.7000000000000028</v>
      </c>
      <c r="I84" s="13">
        <f t="shared" si="10"/>
        <v>48.7</v>
      </c>
    </row>
    <row r="85" spans="1:9" ht="12.75">
      <c r="A85" s="21" t="s">
        <v>161</v>
      </c>
      <c r="B85" s="11" t="s">
        <v>17</v>
      </c>
      <c r="C85" s="16">
        <v>346</v>
      </c>
      <c r="D85" s="44">
        <v>53.37</v>
      </c>
      <c r="E85" s="24">
        <f>D85/12*10</f>
        <v>44.474999999999994</v>
      </c>
      <c r="F85" s="44">
        <v>53.37</v>
      </c>
      <c r="G85" s="14">
        <f t="shared" si="8"/>
        <v>8.895000000000003</v>
      </c>
      <c r="H85" s="14">
        <f>F85</f>
        <v>53.37</v>
      </c>
      <c r="I85" s="13">
        <f t="shared" si="10"/>
        <v>53.37</v>
      </c>
    </row>
    <row r="86" spans="1:9" ht="28.5" customHeight="1">
      <c r="A86" s="17" t="s">
        <v>114</v>
      </c>
      <c r="B86" s="40"/>
      <c r="C86" s="41"/>
      <c r="D86" s="14">
        <f>D43+D27+D14+D10</f>
        <v>4628.38</v>
      </c>
      <c r="E86" s="14">
        <f>E43+E27+E14+E10</f>
        <v>3856.9833333333336</v>
      </c>
      <c r="F86" s="14">
        <f>F43+F27+F14+F10</f>
        <v>2994.1700000000005</v>
      </c>
      <c r="G86" s="14">
        <f t="shared" si="8"/>
        <v>-862.813333333333</v>
      </c>
      <c r="H86" s="14">
        <f>H87+H88+H89+H91+H92+H93+H95+H96+H98+H101</f>
        <v>2865.6400000000003</v>
      </c>
      <c r="I86" s="13">
        <f t="shared" si="10"/>
        <v>4628.38</v>
      </c>
    </row>
    <row r="87" spans="1:9" ht="12.75">
      <c r="A87" s="21" t="s">
        <v>44</v>
      </c>
      <c r="B87" s="20"/>
      <c r="C87" s="23" t="s">
        <v>25</v>
      </c>
      <c r="D87" s="42">
        <f>D11+D15+D28+D44</f>
        <v>2769.26</v>
      </c>
      <c r="E87" s="42">
        <f>E11+E15+E28+E44</f>
        <v>2307.7166666666667</v>
      </c>
      <c r="F87" s="42">
        <f>F11+F15+F28+F44</f>
        <v>1946.21</v>
      </c>
      <c r="G87" s="14">
        <f t="shared" si="8"/>
        <v>-361.50666666666666</v>
      </c>
      <c r="H87" s="14">
        <f aca="true" t="shared" si="11" ref="H87:H101">F87</f>
        <v>1946.21</v>
      </c>
      <c r="I87" s="13">
        <f t="shared" si="10"/>
        <v>2769.26</v>
      </c>
    </row>
    <row r="88" spans="1:9" ht="12.75">
      <c r="A88" s="21" t="s">
        <v>27</v>
      </c>
      <c r="B88" s="20"/>
      <c r="C88" s="23" t="s">
        <v>18</v>
      </c>
      <c r="D88" s="42">
        <f>D16+D29+D45</f>
        <v>4.41</v>
      </c>
      <c r="E88" s="42">
        <f>E16+E29+E45</f>
        <v>3.675</v>
      </c>
      <c r="F88" s="42">
        <f>F16+F29+F45</f>
        <v>2.8</v>
      </c>
      <c r="G88" s="14">
        <f t="shared" si="8"/>
        <v>-0.875</v>
      </c>
      <c r="H88" s="14">
        <f t="shared" si="11"/>
        <v>2.8</v>
      </c>
      <c r="I88" s="13">
        <f t="shared" si="10"/>
        <v>4.41</v>
      </c>
    </row>
    <row r="89" spans="1:9" ht="12.75">
      <c r="A89" s="21" t="s">
        <v>47</v>
      </c>
      <c r="B89" s="20"/>
      <c r="C89" s="23" t="s">
        <v>40</v>
      </c>
      <c r="D89" s="42">
        <f>D12+D17+D30+D46</f>
        <v>836.32</v>
      </c>
      <c r="E89" s="42">
        <f>E12+E30</f>
        <v>696.9333333333334</v>
      </c>
      <c r="F89" s="42">
        <f>F12+F30</f>
        <v>577.87</v>
      </c>
      <c r="G89" s="14">
        <f t="shared" si="8"/>
        <v>-119.06333333333339</v>
      </c>
      <c r="H89" s="14">
        <f t="shared" si="11"/>
        <v>577.87</v>
      </c>
      <c r="I89" s="13">
        <f t="shared" si="10"/>
        <v>836.32</v>
      </c>
    </row>
    <row r="90" spans="1:9" ht="12.75">
      <c r="A90" s="21" t="s">
        <v>27</v>
      </c>
      <c r="B90" s="20"/>
      <c r="C90" s="23" t="s">
        <v>159</v>
      </c>
      <c r="D90" s="42">
        <f>D18+D31+D47</f>
        <v>61.88</v>
      </c>
      <c r="E90" s="42">
        <f>E18+E31+E47</f>
        <v>51.56666666666667</v>
      </c>
      <c r="F90" s="42">
        <f>F18+F31+F47</f>
        <v>0</v>
      </c>
      <c r="G90" s="14">
        <f>F90-E90</f>
        <v>-51.56666666666667</v>
      </c>
      <c r="H90" s="14">
        <f>F90</f>
        <v>0</v>
      </c>
      <c r="I90" s="13">
        <f>D90</f>
        <v>61.88</v>
      </c>
    </row>
    <row r="91" spans="1:9" ht="12.75">
      <c r="A91" s="21" t="s">
        <v>55</v>
      </c>
      <c r="B91" s="20"/>
      <c r="C91" s="23" t="s">
        <v>2</v>
      </c>
      <c r="D91" s="42">
        <f aca="true" t="shared" si="12" ref="D91:F96">D18+D32+D47</f>
        <v>106.42</v>
      </c>
      <c r="E91" s="42">
        <f t="shared" si="12"/>
        <v>88.68333333333334</v>
      </c>
      <c r="F91" s="42">
        <f t="shared" si="12"/>
        <v>80.8</v>
      </c>
      <c r="G91" s="14">
        <f t="shared" si="8"/>
        <v>-7.88333333333334</v>
      </c>
      <c r="H91" s="14">
        <f t="shared" si="11"/>
        <v>80.8</v>
      </c>
      <c r="I91" s="13">
        <f t="shared" si="10"/>
        <v>106.42</v>
      </c>
    </row>
    <row r="92" spans="1:9" ht="12.75" hidden="1">
      <c r="A92" s="21" t="s">
        <v>54</v>
      </c>
      <c r="B92" s="20"/>
      <c r="C92" s="23" t="s">
        <v>21</v>
      </c>
      <c r="D92" s="42">
        <f t="shared" si="12"/>
        <v>0</v>
      </c>
      <c r="E92" s="42">
        <f t="shared" si="12"/>
        <v>0</v>
      </c>
      <c r="F92" s="42">
        <f>F19+F33+F48</f>
        <v>0</v>
      </c>
      <c r="G92" s="14">
        <f>F92-E92</f>
        <v>0</v>
      </c>
      <c r="H92" s="14">
        <f t="shared" si="11"/>
        <v>0</v>
      </c>
      <c r="I92" s="13">
        <f t="shared" si="10"/>
        <v>0</v>
      </c>
    </row>
    <row r="93" spans="1:9" ht="12.75">
      <c r="A93" s="21" t="s">
        <v>9</v>
      </c>
      <c r="B93" s="20"/>
      <c r="C93" s="23" t="s">
        <v>11</v>
      </c>
      <c r="D93" s="42">
        <f t="shared" si="12"/>
        <v>134.7</v>
      </c>
      <c r="E93" s="42">
        <f t="shared" si="12"/>
        <v>112.25</v>
      </c>
      <c r="F93" s="42">
        <f t="shared" si="12"/>
        <v>0</v>
      </c>
      <c r="G93" s="14">
        <f t="shared" si="8"/>
        <v>-112.25</v>
      </c>
      <c r="H93" s="14">
        <f t="shared" si="11"/>
        <v>0</v>
      </c>
      <c r="I93" s="13">
        <f t="shared" si="10"/>
        <v>134.7</v>
      </c>
    </row>
    <row r="94" spans="1:9" ht="12.75" hidden="1" outlineLevel="1">
      <c r="A94" s="21" t="s">
        <v>50</v>
      </c>
      <c r="B94" s="20"/>
      <c r="C94" s="23" t="s">
        <v>32</v>
      </c>
      <c r="D94" s="42">
        <f t="shared" si="12"/>
        <v>0</v>
      </c>
      <c r="E94" s="42">
        <f t="shared" si="12"/>
        <v>0</v>
      </c>
      <c r="F94" s="42">
        <f t="shared" si="12"/>
        <v>0</v>
      </c>
      <c r="G94" s="14">
        <f t="shared" si="8"/>
        <v>0</v>
      </c>
      <c r="H94" s="14">
        <f t="shared" si="11"/>
        <v>0</v>
      </c>
      <c r="I94" s="13">
        <f t="shared" si="10"/>
        <v>0</v>
      </c>
    </row>
    <row r="95" spans="1:9" ht="12.75" collapsed="1">
      <c r="A95" s="21" t="s">
        <v>28</v>
      </c>
      <c r="B95" s="20"/>
      <c r="C95" s="23" t="s">
        <v>52</v>
      </c>
      <c r="D95" s="42">
        <f t="shared" si="12"/>
        <v>60</v>
      </c>
      <c r="E95" s="42">
        <f t="shared" si="12"/>
        <v>50</v>
      </c>
      <c r="F95" s="42">
        <f t="shared" si="12"/>
        <v>0</v>
      </c>
      <c r="G95" s="14">
        <f t="shared" si="8"/>
        <v>-50</v>
      </c>
      <c r="H95" s="14">
        <f t="shared" si="11"/>
        <v>0</v>
      </c>
      <c r="I95" s="13">
        <f t="shared" si="10"/>
        <v>60</v>
      </c>
    </row>
    <row r="96" spans="1:9" ht="12.75">
      <c r="A96" s="21" t="s">
        <v>49</v>
      </c>
      <c r="B96" s="20"/>
      <c r="C96" s="23" t="s">
        <v>10</v>
      </c>
      <c r="D96" s="42">
        <f>D23+D37+D52</f>
        <v>432.33000000000004</v>
      </c>
      <c r="E96" s="42">
        <f t="shared" si="12"/>
        <v>360.27500000000003</v>
      </c>
      <c r="F96" s="42">
        <f t="shared" si="12"/>
        <v>254.58</v>
      </c>
      <c r="G96" s="14">
        <f t="shared" si="8"/>
        <v>-105.69500000000002</v>
      </c>
      <c r="H96" s="14">
        <f t="shared" si="11"/>
        <v>254.58</v>
      </c>
      <c r="I96" s="13">
        <f t="shared" si="10"/>
        <v>432.33000000000004</v>
      </c>
    </row>
    <row r="97" spans="1:9" ht="12.75">
      <c r="A97" s="21" t="s">
        <v>154</v>
      </c>
      <c r="B97" s="20"/>
      <c r="C97" s="23" t="s">
        <v>155</v>
      </c>
      <c r="D97" s="42">
        <f>D38</f>
        <v>4.98</v>
      </c>
      <c r="E97" s="42">
        <f>E38</f>
        <v>4.15</v>
      </c>
      <c r="F97" s="42">
        <f>F38</f>
        <v>4.98</v>
      </c>
      <c r="G97" s="14">
        <f t="shared" si="8"/>
        <v>0.8300000000000001</v>
      </c>
      <c r="H97" s="14">
        <f t="shared" si="11"/>
        <v>4.98</v>
      </c>
      <c r="I97" s="13">
        <f t="shared" si="10"/>
        <v>4.98</v>
      </c>
    </row>
    <row r="98" spans="1:9" ht="25.5">
      <c r="A98" s="21" t="s">
        <v>157</v>
      </c>
      <c r="B98" s="20"/>
      <c r="C98" s="23" t="s">
        <v>156</v>
      </c>
      <c r="D98" s="42">
        <f>D24+D39+D53</f>
        <v>5</v>
      </c>
      <c r="E98" s="42">
        <f>E24+E39+E53</f>
        <v>4.166666666666667</v>
      </c>
      <c r="F98" s="42">
        <f>F39</f>
        <v>0.82</v>
      </c>
      <c r="G98" s="14">
        <f>F98-E98</f>
        <v>-3.346666666666667</v>
      </c>
      <c r="H98" s="14">
        <f t="shared" si="11"/>
        <v>0.82</v>
      </c>
      <c r="I98" s="13">
        <f t="shared" si="10"/>
        <v>5</v>
      </c>
    </row>
    <row r="99" spans="1:9" ht="12.75" outlineLevel="1">
      <c r="A99" s="21" t="s">
        <v>19</v>
      </c>
      <c r="B99" s="20"/>
      <c r="C99" s="23" t="s">
        <v>20</v>
      </c>
      <c r="D99" s="42">
        <f>D25+D40+D54</f>
        <v>58</v>
      </c>
      <c r="E99" s="42">
        <f>E25+E40+E54</f>
        <v>48.33333333333333</v>
      </c>
      <c r="F99" s="42">
        <f>F25+F40+F54</f>
        <v>58</v>
      </c>
      <c r="G99" s="14">
        <f t="shared" si="8"/>
        <v>9.666666666666671</v>
      </c>
      <c r="H99" s="14">
        <f t="shared" si="11"/>
        <v>58</v>
      </c>
      <c r="I99" s="13">
        <f t="shared" si="10"/>
        <v>58</v>
      </c>
    </row>
    <row r="100" spans="1:9" ht="12.75" outlineLevel="1">
      <c r="A100" s="21" t="s">
        <v>160</v>
      </c>
      <c r="B100" s="20"/>
      <c r="C100" s="23" t="s">
        <v>162</v>
      </c>
      <c r="D100" s="42">
        <f aca="true" t="shared" si="13" ref="D100:F101">D25+D41+D54</f>
        <v>126</v>
      </c>
      <c r="E100" s="42">
        <f t="shared" si="13"/>
        <v>105</v>
      </c>
      <c r="F100" s="42">
        <f t="shared" si="13"/>
        <v>65.55</v>
      </c>
      <c r="G100" s="14">
        <f>F100-E100</f>
        <v>-39.45</v>
      </c>
      <c r="H100" s="14">
        <f>F100</f>
        <v>65.55</v>
      </c>
      <c r="I100" s="13">
        <f>D100</f>
        <v>126</v>
      </c>
    </row>
    <row r="101" spans="1:9" ht="12.75">
      <c r="A101" s="21" t="s">
        <v>161</v>
      </c>
      <c r="B101" s="20"/>
      <c r="C101" s="23" t="s">
        <v>158</v>
      </c>
      <c r="D101" s="42">
        <f>D26+D42+D55</f>
        <v>29.08</v>
      </c>
      <c r="E101" s="42">
        <f t="shared" si="13"/>
        <v>24.233333333333334</v>
      </c>
      <c r="F101" s="42">
        <f>F26+F42+F55</f>
        <v>2.56</v>
      </c>
      <c r="G101" s="14">
        <f t="shared" si="8"/>
        <v>-21.673333333333336</v>
      </c>
      <c r="H101" s="14">
        <f t="shared" si="11"/>
        <v>2.56</v>
      </c>
      <c r="I101" s="13">
        <f t="shared" si="10"/>
        <v>29.08</v>
      </c>
    </row>
    <row r="102" spans="1:9" ht="12.75">
      <c r="A102" s="10" t="s">
        <v>176</v>
      </c>
      <c r="B102" s="11" t="s">
        <v>177</v>
      </c>
      <c r="C102" s="12" t="s">
        <v>35</v>
      </c>
      <c r="D102" s="13">
        <f aca="true" t="shared" si="14" ref="D102:I102">D103</f>
        <v>188.9</v>
      </c>
      <c r="E102" s="13">
        <f t="shared" si="14"/>
        <v>157.41666666666669</v>
      </c>
      <c r="F102" s="13">
        <f t="shared" si="14"/>
        <v>136.46</v>
      </c>
      <c r="G102" s="13">
        <f t="shared" si="14"/>
        <v>-20.956666666666678</v>
      </c>
      <c r="H102" s="13">
        <f t="shared" si="14"/>
        <v>81.7</v>
      </c>
      <c r="I102" s="13">
        <f t="shared" si="14"/>
        <v>188.9</v>
      </c>
    </row>
    <row r="103" spans="1:9" ht="26.25" customHeight="1">
      <c r="A103" s="10" t="s">
        <v>115</v>
      </c>
      <c r="B103" s="11" t="s">
        <v>57</v>
      </c>
      <c r="C103" s="12" t="s">
        <v>35</v>
      </c>
      <c r="D103" s="13">
        <f>SUM(D104:D115)</f>
        <v>188.9</v>
      </c>
      <c r="E103" s="13">
        <f>SUM(E104:E115)</f>
        <v>157.41666666666669</v>
      </c>
      <c r="F103" s="13">
        <f>SUM(F104:F115)</f>
        <v>136.46</v>
      </c>
      <c r="G103" s="14">
        <f t="shared" si="8"/>
        <v>-20.956666666666678</v>
      </c>
      <c r="H103" s="14">
        <f>H104+H106</f>
        <v>81.7</v>
      </c>
      <c r="I103" s="13">
        <f t="shared" si="10"/>
        <v>188.9</v>
      </c>
    </row>
    <row r="104" spans="1:9" ht="12.75">
      <c r="A104" s="21" t="s">
        <v>44</v>
      </c>
      <c r="B104" s="22" t="s">
        <v>57</v>
      </c>
      <c r="C104" s="23" t="s">
        <v>25</v>
      </c>
      <c r="D104" s="24">
        <v>145.08</v>
      </c>
      <c r="E104" s="24">
        <f>D104/12*10</f>
        <v>120.90000000000002</v>
      </c>
      <c r="F104" s="44">
        <v>104.81</v>
      </c>
      <c r="G104" s="14">
        <f t="shared" si="8"/>
        <v>-16.090000000000018</v>
      </c>
      <c r="H104" s="14">
        <v>62.7</v>
      </c>
      <c r="I104" s="13">
        <f t="shared" si="10"/>
        <v>145.08</v>
      </c>
    </row>
    <row r="105" spans="1:9" ht="12.75" hidden="1" outlineLevel="1">
      <c r="A105" s="21" t="s">
        <v>27</v>
      </c>
      <c r="B105" s="22" t="s">
        <v>57</v>
      </c>
      <c r="C105" s="23" t="s">
        <v>18</v>
      </c>
      <c r="D105" s="24"/>
      <c r="E105" s="24">
        <f aca="true" t="shared" si="15" ref="E105:E114">D105/12*10</f>
        <v>0</v>
      </c>
      <c r="F105" s="44"/>
      <c r="G105" s="14">
        <f t="shared" si="8"/>
        <v>0</v>
      </c>
      <c r="H105" s="14">
        <f t="shared" si="9"/>
        <v>0</v>
      </c>
      <c r="I105" s="13">
        <f t="shared" si="10"/>
        <v>0</v>
      </c>
    </row>
    <row r="106" spans="1:9" ht="12.75" collapsed="1">
      <c r="A106" s="21" t="s">
        <v>47</v>
      </c>
      <c r="B106" s="22" t="s">
        <v>57</v>
      </c>
      <c r="C106" s="23" t="s">
        <v>40</v>
      </c>
      <c r="D106" s="24">
        <v>43.82</v>
      </c>
      <c r="E106" s="24">
        <f t="shared" si="15"/>
        <v>36.516666666666666</v>
      </c>
      <c r="F106" s="44">
        <v>31.65</v>
      </c>
      <c r="G106" s="14">
        <f t="shared" si="8"/>
        <v>-4.866666666666667</v>
      </c>
      <c r="H106" s="14">
        <v>19</v>
      </c>
      <c r="I106" s="13">
        <f t="shared" si="10"/>
        <v>43.82</v>
      </c>
    </row>
    <row r="107" spans="1:9" ht="12.75" hidden="1" outlineLevel="1">
      <c r="A107" s="21" t="s">
        <v>55</v>
      </c>
      <c r="B107" s="22" t="s">
        <v>57</v>
      </c>
      <c r="C107" s="23" t="s">
        <v>2</v>
      </c>
      <c r="D107" s="24"/>
      <c r="E107" s="24">
        <f t="shared" si="15"/>
        <v>0</v>
      </c>
      <c r="F107" s="44"/>
      <c r="G107" s="14">
        <f t="shared" si="8"/>
        <v>0</v>
      </c>
      <c r="H107" s="14">
        <f t="shared" si="9"/>
        <v>0</v>
      </c>
      <c r="I107" s="13">
        <f t="shared" si="10"/>
        <v>0</v>
      </c>
    </row>
    <row r="108" spans="1:9" ht="12.75" hidden="1" outlineLevel="1">
      <c r="A108" s="21" t="s">
        <v>54</v>
      </c>
      <c r="B108" s="22" t="s">
        <v>57</v>
      </c>
      <c r="C108" s="23" t="s">
        <v>21</v>
      </c>
      <c r="D108" s="24"/>
      <c r="E108" s="24">
        <f t="shared" si="15"/>
        <v>0</v>
      </c>
      <c r="F108" s="44"/>
      <c r="G108" s="14">
        <f t="shared" si="8"/>
        <v>0</v>
      </c>
      <c r="H108" s="14">
        <f t="shared" si="9"/>
        <v>0</v>
      </c>
      <c r="I108" s="13">
        <f t="shared" si="10"/>
        <v>0</v>
      </c>
    </row>
    <row r="109" spans="1:9" ht="12.75" hidden="1" outlineLevel="1">
      <c r="A109" s="21" t="s">
        <v>9</v>
      </c>
      <c r="B109" s="22" t="s">
        <v>57</v>
      </c>
      <c r="C109" s="23" t="s">
        <v>11</v>
      </c>
      <c r="D109" s="24"/>
      <c r="E109" s="24">
        <f t="shared" si="15"/>
        <v>0</v>
      </c>
      <c r="F109" s="44"/>
      <c r="G109" s="14">
        <f t="shared" si="8"/>
        <v>0</v>
      </c>
      <c r="H109" s="14">
        <f t="shared" si="9"/>
        <v>0</v>
      </c>
      <c r="I109" s="13">
        <f t="shared" si="10"/>
        <v>0</v>
      </c>
    </row>
    <row r="110" spans="1:9" ht="12.75" hidden="1" outlineLevel="1">
      <c r="A110" s="21" t="s">
        <v>50</v>
      </c>
      <c r="B110" s="22" t="s">
        <v>57</v>
      </c>
      <c r="C110" s="23" t="s">
        <v>32</v>
      </c>
      <c r="D110" s="24"/>
      <c r="E110" s="24">
        <f t="shared" si="15"/>
        <v>0</v>
      </c>
      <c r="F110" s="44"/>
      <c r="G110" s="14">
        <f t="shared" si="8"/>
        <v>0</v>
      </c>
      <c r="H110" s="14">
        <f t="shared" si="9"/>
        <v>0</v>
      </c>
      <c r="I110" s="13">
        <f t="shared" si="10"/>
        <v>0</v>
      </c>
    </row>
    <row r="111" spans="1:9" ht="12.75" hidden="1" outlineLevel="1">
      <c r="A111" s="21" t="s">
        <v>28</v>
      </c>
      <c r="B111" s="22" t="s">
        <v>57</v>
      </c>
      <c r="C111" s="23" t="s">
        <v>52</v>
      </c>
      <c r="D111" s="24"/>
      <c r="E111" s="24">
        <f t="shared" si="15"/>
        <v>0</v>
      </c>
      <c r="F111" s="44"/>
      <c r="G111" s="14">
        <f t="shared" si="8"/>
        <v>0</v>
      </c>
      <c r="H111" s="14">
        <f t="shared" si="9"/>
        <v>0</v>
      </c>
      <c r="I111" s="13">
        <f t="shared" si="10"/>
        <v>0</v>
      </c>
    </row>
    <row r="112" spans="1:9" ht="12.75" hidden="1" outlineLevel="1">
      <c r="A112" s="21" t="s">
        <v>49</v>
      </c>
      <c r="B112" s="22" t="s">
        <v>57</v>
      </c>
      <c r="C112" s="23" t="s">
        <v>10</v>
      </c>
      <c r="D112" s="24"/>
      <c r="E112" s="24">
        <f t="shared" si="15"/>
        <v>0</v>
      </c>
      <c r="F112" s="44"/>
      <c r="G112" s="14">
        <f t="shared" si="8"/>
        <v>0</v>
      </c>
      <c r="H112" s="14">
        <f t="shared" si="9"/>
        <v>0</v>
      </c>
      <c r="I112" s="13">
        <f t="shared" si="10"/>
        <v>0</v>
      </c>
    </row>
    <row r="113" spans="1:9" ht="12.75" hidden="1" outlineLevel="1">
      <c r="A113" s="21" t="s">
        <v>51</v>
      </c>
      <c r="B113" s="22" t="s">
        <v>57</v>
      </c>
      <c r="C113" s="23" t="s">
        <v>46</v>
      </c>
      <c r="D113" s="24"/>
      <c r="E113" s="24">
        <f t="shared" si="15"/>
        <v>0</v>
      </c>
      <c r="F113" s="44"/>
      <c r="G113" s="14">
        <f t="shared" si="8"/>
        <v>0</v>
      </c>
      <c r="H113" s="14">
        <f t="shared" si="9"/>
        <v>0</v>
      </c>
      <c r="I113" s="13">
        <f t="shared" si="10"/>
        <v>0</v>
      </c>
    </row>
    <row r="114" spans="1:9" ht="12.75" hidden="1" outlineLevel="1">
      <c r="A114" s="21" t="s">
        <v>19</v>
      </c>
      <c r="B114" s="22" t="s">
        <v>57</v>
      </c>
      <c r="C114" s="23" t="s">
        <v>20</v>
      </c>
      <c r="D114" s="24">
        <v>0</v>
      </c>
      <c r="E114" s="24">
        <f t="shared" si="15"/>
        <v>0</v>
      </c>
      <c r="F114" s="44">
        <v>0</v>
      </c>
      <c r="G114" s="14">
        <f t="shared" si="8"/>
        <v>0</v>
      </c>
      <c r="H114" s="14">
        <f t="shared" si="9"/>
        <v>0</v>
      </c>
      <c r="I114" s="13">
        <f t="shared" si="10"/>
        <v>0</v>
      </c>
    </row>
    <row r="115" spans="1:9" ht="12.75" hidden="1">
      <c r="A115" s="21" t="s">
        <v>161</v>
      </c>
      <c r="B115" s="22" t="s">
        <v>57</v>
      </c>
      <c r="C115" s="23" t="s">
        <v>158</v>
      </c>
      <c r="D115" s="24">
        <v>0</v>
      </c>
      <c r="E115" s="44">
        <f>D115/12*10</f>
        <v>0</v>
      </c>
      <c r="F115" s="44">
        <v>0</v>
      </c>
      <c r="G115" s="14">
        <f t="shared" si="8"/>
        <v>0</v>
      </c>
      <c r="H115" s="14">
        <f t="shared" si="9"/>
        <v>0</v>
      </c>
      <c r="I115" s="13">
        <f t="shared" si="10"/>
        <v>0</v>
      </c>
    </row>
    <row r="116" spans="1:9" ht="25.5">
      <c r="A116" s="10" t="s">
        <v>116</v>
      </c>
      <c r="B116" s="11" t="s">
        <v>42</v>
      </c>
      <c r="C116" s="12" t="s">
        <v>35</v>
      </c>
      <c r="D116" s="13">
        <f aca="true" t="shared" si="16" ref="D116:I116">D117+D120</f>
        <v>1055.6</v>
      </c>
      <c r="E116" s="13">
        <f t="shared" si="16"/>
        <v>879.6666666666667</v>
      </c>
      <c r="F116" s="13">
        <f>F117+F120</f>
        <v>1039.5</v>
      </c>
      <c r="G116" s="13">
        <f t="shared" si="16"/>
        <v>159.83333333333331</v>
      </c>
      <c r="H116" s="13">
        <f t="shared" si="16"/>
        <v>21</v>
      </c>
      <c r="I116" s="13">
        <f t="shared" si="16"/>
        <v>1055.6</v>
      </c>
    </row>
    <row r="117" spans="1:9" ht="40.5" customHeight="1">
      <c r="A117" s="10" t="s">
        <v>178</v>
      </c>
      <c r="B117" s="11" t="s">
        <v>45</v>
      </c>
      <c r="C117" s="12" t="s">
        <v>35</v>
      </c>
      <c r="D117" s="13">
        <f aca="true" t="shared" si="17" ref="D117:I117">D118+D119</f>
        <v>1023.4</v>
      </c>
      <c r="E117" s="13">
        <f t="shared" si="17"/>
        <v>852.8333333333334</v>
      </c>
      <c r="F117" s="13">
        <f t="shared" si="17"/>
        <v>1023.4</v>
      </c>
      <c r="G117" s="13">
        <f t="shared" si="17"/>
        <v>170.56666666666663</v>
      </c>
      <c r="H117" s="13">
        <f t="shared" si="17"/>
        <v>21</v>
      </c>
      <c r="I117" s="13">
        <f t="shared" si="17"/>
        <v>1023.4</v>
      </c>
    </row>
    <row r="118" spans="1:9" ht="14.25" customHeight="1">
      <c r="A118" s="21" t="s">
        <v>49</v>
      </c>
      <c r="B118" s="22" t="s">
        <v>45</v>
      </c>
      <c r="C118" s="23" t="s">
        <v>10</v>
      </c>
      <c r="D118" s="24">
        <v>7</v>
      </c>
      <c r="E118" s="24">
        <f>D118/12*10</f>
        <v>5.833333333333334</v>
      </c>
      <c r="F118" s="44">
        <v>7</v>
      </c>
      <c r="G118" s="14">
        <f t="shared" si="8"/>
        <v>1.166666666666666</v>
      </c>
      <c r="H118" s="14">
        <v>10.5</v>
      </c>
      <c r="I118" s="13">
        <f t="shared" si="10"/>
        <v>7</v>
      </c>
    </row>
    <row r="119" spans="1:9" ht="14.25" customHeight="1">
      <c r="A119" s="21" t="s">
        <v>160</v>
      </c>
      <c r="B119" s="22" t="s">
        <v>45</v>
      </c>
      <c r="C119" s="23" t="s">
        <v>162</v>
      </c>
      <c r="D119" s="24">
        <v>1016.4</v>
      </c>
      <c r="E119" s="24">
        <f>D119/12*10</f>
        <v>847</v>
      </c>
      <c r="F119" s="44">
        <v>1016.4</v>
      </c>
      <c r="G119" s="14">
        <f>F119-E119</f>
        <v>169.39999999999998</v>
      </c>
      <c r="H119" s="14">
        <v>10.5</v>
      </c>
      <c r="I119" s="13">
        <f>D119</f>
        <v>1016.4</v>
      </c>
    </row>
    <row r="120" spans="1:9" ht="35.25" customHeight="1">
      <c r="A120" s="10" t="s">
        <v>117</v>
      </c>
      <c r="B120" s="11" t="s">
        <v>5</v>
      </c>
      <c r="C120" s="12" t="s">
        <v>35</v>
      </c>
      <c r="D120" s="13">
        <f>SUM(D121:D122)</f>
        <v>32.2</v>
      </c>
      <c r="E120" s="13">
        <f>SUM(E121:E122)</f>
        <v>26.833333333333336</v>
      </c>
      <c r="F120" s="13">
        <f>SUM(F121:F122)</f>
        <v>16.1</v>
      </c>
      <c r="G120" s="14">
        <f t="shared" si="8"/>
        <v>-10.733333333333334</v>
      </c>
      <c r="H120" s="14">
        <v>0</v>
      </c>
      <c r="I120" s="13">
        <f t="shared" si="10"/>
        <v>32.2</v>
      </c>
    </row>
    <row r="121" spans="1:9" ht="13.5" customHeight="1">
      <c r="A121" s="21" t="s">
        <v>49</v>
      </c>
      <c r="B121" s="22" t="s">
        <v>5</v>
      </c>
      <c r="C121" s="23" t="s">
        <v>10</v>
      </c>
      <c r="D121" s="24">
        <v>32.2</v>
      </c>
      <c r="E121" s="24">
        <f>D121/12*10</f>
        <v>26.833333333333336</v>
      </c>
      <c r="F121" s="44">
        <v>16.1</v>
      </c>
      <c r="G121" s="14">
        <f t="shared" si="8"/>
        <v>-10.733333333333334</v>
      </c>
      <c r="H121" s="14">
        <v>0</v>
      </c>
      <c r="I121" s="13">
        <f t="shared" si="10"/>
        <v>32.2</v>
      </c>
    </row>
    <row r="122" spans="1:9" ht="15" customHeight="1" hidden="1">
      <c r="A122" s="21" t="s">
        <v>161</v>
      </c>
      <c r="B122" s="22" t="s">
        <v>5</v>
      </c>
      <c r="C122" s="23" t="s">
        <v>158</v>
      </c>
      <c r="D122" s="44">
        <v>0</v>
      </c>
      <c r="E122" s="24">
        <f>D122/12*10</f>
        <v>0</v>
      </c>
      <c r="F122" s="44">
        <v>0</v>
      </c>
      <c r="G122" s="14">
        <f t="shared" si="8"/>
        <v>0</v>
      </c>
      <c r="H122" s="14">
        <f t="shared" si="9"/>
        <v>0</v>
      </c>
      <c r="I122" s="13">
        <f t="shared" si="10"/>
        <v>0</v>
      </c>
    </row>
    <row r="123" spans="1:9" ht="12.75">
      <c r="A123" s="10" t="s">
        <v>118</v>
      </c>
      <c r="B123" s="11" t="s">
        <v>23</v>
      </c>
      <c r="C123" s="12" t="s">
        <v>35</v>
      </c>
      <c r="D123" s="13">
        <f>D124+D137+D140+D143+D148</f>
        <v>1063.3</v>
      </c>
      <c r="E123" s="13">
        <f>E124+E137+E140+E143+E148</f>
        <v>886.0833333333334</v>
      </c>
      <c r="F123" s="13">
        <f>F124+F137+F140+F143+F148</f>
        <v>182.67000000000002</v>
      </c>
      <c r="G123" s="14">
        <f t="shared" si="8"/>
        <v>-703.4133333333334</v>
      </c>
      <c r="H123" s="14">
        <f>H140+H143+H148</f>
        <v>241.29999999999998</v>
      </c>
      <c r="I123" s="13">
        <f t="shared" si="10"/>
        <v>1063.3</v>
      </c>
    </row>
    <row r="124" spans="1:9" ht="12.75" hidden="1" outlineLevel="1">
      <c r="A124" s="10" t="s">
        <v>119</v>
      </c>
      <c r="B124" s="11" t="s">
        <v>15</v>
      </c>
      <c r="C124" s="12" t="s">
        <v>35</v>
      </c>
      <c r="D124" s="13">
        <f>SUM(D125:D136)</f>
        <v>0</v>
      </c>
      <c r="E124" s="13">
        <f>SUM(E125:E136)</f>
        <v>0</v>
      </c>
      <c r="F124" s="13">
        <f>SUM(F125:F136)</f>
        <v>0</v>
      </c>
      <c r="G124" s="14">
        <f t="shared" si="8"/>
        <v>0</v>
      </c>
      <c r="H124" s="14">
        <f t="shared" si="9"/>
        <v>0</v>
      </c>
      <c r="I124" s="13">
        <f t="shared" si="10"/>
        <v>0</v>
      </c>
    </row>
    <row r="125" spans="1:9" ht="12.75" hidden="1" outlineLevel="1">
      <c r="A125" s="21" t="s">
        <v>44</v>
      </c>
      <c r="B125" s="22" t="s">
        <v>15</v>
      </c>
      <c r="C125" s="23" t="s">
        <v>25</v>
      </c>
      <c r="D125" s="24"/>
      <c r="E125" s="24"/>
      <c r="F125" s="44"/>
      <c r="G125" s="14">
        <f t="shared" si="8"/>
        <v>0</v>
      </c>
      <c r="H125" s="14">
        <f t="shared" si="9"/>
        <v>0</v>
      </c>
      <c r="I125" s="13">
        <f t="shared" si="10"/>
        <v>0</v>
      </c>
    </row>
    <row r="126" spans="1:9" ht="12.75" hidden="1" outlineLevel="1">
      <c r="A126" s="21" t="s">
        <v>27</v>
      </c>
      <c r="B126" s="22" t="s">
        <v>15</v>
      </c>
      <c r="C126" s="23" t="s">
        <v>18</v>
      </c>
      <c r="D126" s="24"/>
      <c r="E126" s="24"/>
      <c r="F126" s="44"/>
      <c r="G126" s="14">
        <f t="shared" si="8"/>
        <v>0</v>
      </c>
      <c r="H126" s="14">
        <f t="shared" si="9"/>
        <v>0</v>
      </c>
      <c r="I126" s="13">
        <f t="shared" si="10"/>
        <v>0</v>
      </c>
    </row>
    <row r="127" spans="1:9" ht="12.75" hidden="1" outlineLevel="1">
      <c r="A127" s="21" t="s">
        <v>47</v>
      </c>
      <c r="B127" s="22" t="s">
        <v>15</v>
      </c>
      <c r="C127" s="23" t="s">
        <v>40</v>
      </c>
      <c r="D127" s="24"/>
      <c r="E127" s="24"/>
      <c r="F127" s="44"/>
      <c r="G127" s="14">
        <f t="shared" si="8"/>
        <v>0</v>
      </c>
      <c r="H127" s="14">
        <f t="shared" si="9"/>
        <v>0</v>
      </c>
      <c r="I127" s="13">
        <f t="shared" si="10"/>
        <v>0</v>
      </c>
    </row>
    <row r="128" spans="1:9" ht="12.75" hidden="1" outlineLevel="1">
      <c r="A128" s="21" t="s">
        <v>55</v>
      </c>
      <c r="B128" s="22" t="s">
        <v>15</v>
      </c>
      <c r="C128" s="23" t="s">
        <v>2</v>
      </c>
      <c r="D128" s="24"/>
      <c r="E128" s="24"/>
      <c r="F128" s="44"/>
      <c r="G128" s="14">
        <f t="shared" si="8"/>
        <v>0</v>
      </c>
      <c r="H128" s="14">
        <f t="shared" si="9"/>
        <v>0</v>
      </c>
      <c r="I128" s="13">
        <f t="shared" si="10"/>
        <v>0</v>
      </c>
    </row>
    <row r="129" spans="1:9" ht="12.75" hidden="1" outlineLevel="1">
      <c r="A129" s="21" t="s">
        <v>54</v>
      </c>
      <c r="B129" s="22" t="s">
        <v>15</v>
      </c>
      <c r="C129" s="23" t="s">
        <v>21</v>
      </c>
      <c r="D129" s="24"/>
      <c r="E129" s="24"/>
      <c r="F129" s="44"/>
      <c r="G129" s="14">
        <f t="shared" si="8"/>
        <v>0</v>
      </c>
      <c r="H129" s="14">
        <f t="shared" si="9"/>
        <v>0</v>
      </c>
      <c r="I129" s="13">
        <f t="shared" si="10"/>
        <v>0</v>
      </c>
    </row>
    <row r="130" spans="1:9" ht="12.75" hidden="1" outlineLevel="1">
      <c r="A130" s="21" t="s">
        <v>9</v>
      </c>
      <c r="B130" s="22" t="s">
        <v>15</v>
      </c>
      <c r="C130" s="23" t="s">
        <v>11</v>
      </c>
      <c r="D130" s="24"/>
      <c r="E130" s="24"/>
      <c r="F130" s="44"/>
      <c r="G130" s="14">
        <f t="shared" si="8"/>
        <v>0</v>
      </c>
      <c r="H130" s="14">
        <f t="shared" si="9"/>
        <v>0</v>
      </c>
      <c r="I130" s="13">
        <f t="shared" si="10"/>
        <v>0</v>
      </c>
    </row>
    <row r="131" spans="1:9" ht="12.75" hidden="1" outlineLevel="1">
      <c r="A131" s="21" t="s">
        <v>50</v>
      </c>
      <c r="B131" s="22" t="s">
        <v>15</v>
      </c>
      <c r="C131" s="23" t="s">
        <v>32</v>
      </c>
      <c r="D131" s="24"/>
      <c r="E131" s="24"/>
      <c r="F131" s="44"/>
      <c r="G131" s="14">
        <f t="shared" si="8"/>
        <v>0</v>
      </c>
      <c r="H131" s="14">
        <f t="shared" si="9"/>
        <v>0</v>
      </c>
      <c r="I131" s="13">
        <f t="shared" si="10"/>
        <v>0</v>
      </c>
    </row>
    <row r="132" spans="1:9" ht="12.75" hidden="1" outlineLevel="1">
      <c r="A132" s="21" t="s">
        <v>28</v>
      </c>
      <c r="B132" s="22" t="s">
        <v>15</v>
      </c>
      <c r="C132" s="23" t="s">
        <v>52</v>
      </c>
      <c r="D132" s="24"/>
      <c r="E132" s="24"/>
      <c r="F132" s="44"/>
      <c r="G132" s="14">
        <f t="shared" si="8"/>
        <v>0</v>
      </c>
      <c r="H132" s="14">
        <f t="shared" si="9"/>
        <v>0</v>
      </c>
      <c r="I132" s="13">
        <f t="shared" si="10"/>
        <v>0</v>
      </c>
    </row>
    <row r="133" spans="1:9" ht="12.75" hidden="1" outlineLevel="1">
      <c r="A133" s="21" t="s">
        <v>49</v>
      </c>
      <c r="B133" s="22" t="s">
        <v>15</v>
      </c>
      <c r="C133" s="23" t="s">
        <v>10</v>
      </c>
      <c r="D133" s="24"/>
      <c r="E133" s="24"/>
      <c r="F133" s="44"/>
      <c r="G133" s="14">
        <f t="shared" si="8"/>
        <v>0</v>
      </c>
      <c r="H133" s="14">
        <f t="shared" si="9"/>
        <v>0</v>
      </c>
      <c r="I133" s="13">
        <f t="shared" si="10"/>
        <v>0</v>
      </c>
    </row>
    <row r="134" spans="1:9" ht="12.75" hidden="1" outlineLevel="1">
      <c r="A134" s="21" t="s">
        <v>51</v>
      </c>
      <c r="B134" s="22" t="s">
        <v>15</v>
      </c>
      <c r="C134" s="23" t="s">
        <v>46</v>
      </c>
      <c r="D134" s="24"/>
      <c r="E134" s="24"/>
      <c r="F134" s="44"/>
      <c r="G134" s="14">
        <f t="shared" si="8"/>
        <v>0</v>
      </c>
      <c r="H134" s="14">
        <f t="shared" si="9"/>
        <v>0</v>
      </c>
      <c r="I134" s="13">
        <f t="shared" si="10"/>
        <v>0</v>
      </c>
    </row>
    <row r="135" spans="1:9" ht="12.75" hidden="1" outlineLevel="1">
      <c r="A135" s="21" t="s">
        <v>19</v>
      </c>
      <c r="B135" s="22" t="s">
        <v>15</v>
      </c>
      <c r="C135" s="23" t="s">
        <v>20</v>
      </c>
      <c r="D135" s="24"/>
      <c r="E135" s="24"/>
      <c r="F135" s="44"/>
      <c r="G135" s="14">
        <f t="shared" si="8"/>
        <v>0</v>
      </c>
      <c r="H135" s="14">
        <f t="shared" si="9"/>
        <v>0</v>
      </c>
      <c r="I135" s="13">
        <f t="shared" si="10"/>
        <v>0</v>
      </c>
    </row>
    <row r="136" spans="1:9" ht="12.75" hidden="1" outlineLevel="1">
      <c r="A136" s="21" t="s">
        <v>41</v>
      </c>
      <c r="B136" s="22" t="s">
        <v>15</v>
      </c>
      <c r="C136" s="23" t="s">
        <v>36</v>
      </c>
      <c r="D136" s="24"/>
      <c r="E136" s="24"/>
      <c r="F136" s="44"/>
      <c r="G136" s="14">
        <f t="shared" si="8"/>
        <v>0</v>
      </c>
      <c r="H136" s="14">
        <f t="shared" si="9"/>
        <v>0</v>
      </c>
      <c r="I136" s="13">
        <f t="shared" si="10"/>
        <v>0</v>
      </c>
    </row>
    <row r="137" spans="1:9" ht="12" customHeight="1" hidden="1" outlineLevel="1">
      <c r="A137" s="10" t="s">
        <v>120</v>
      </c>
      <c r="B137" s="11" t="s">
        <v>24</v>
      </c>
      <c r="C137" s="12" t="s">
        <v>35</v>
      </c>
      <c r="D137" s="18">
        <f>SUM(D138:D139)</f>
        <v>0</v>
      </c>
      <c r="E137" s="18">
        <f>SUM(E138:E139)</f>
        <v>0</v>
      </c>
      <c r="F137" s="18">
        <f>SUM(F138:F139)</f>
        <v>0</v>
      </c>
      <c r="G137" s="14">
        <f t="shared" si="8"/>
        <v>0</v>
      </c>
      <c r="H137" s="14">
        <f t="shared" si="9"/>
        <v>0</v>
      </c>
      <c r="I137" s="13">
        <f t="shared" si="10"/>
        <v>0</v>
      </c>
    </row>
    <row r="138" spans="1:9" ht="49.5" customHeight="1" hidden="1" outlineLevel="1">
      <c r="A138" s="21" t="s">
        <v>97</v>
      </c>
      <c r="B138" s="22"/>
      <c r="C138" s="23"/>
      <c r="D138" s="24"/>
      <c r="E138" s="24"/>
      <c r="F138" s="44"/>
      <c r="G138" s="14">
        <f t="shared" si="8"/>
        <v>0</v>
      </c>
      <c r="H138" s="14">
        <f t="shared" si="9"/>
        <v>0</v>
      </c>
      <c r="I138" s="13">
        <f t="shared" si="10"/>
        <v>0</v>
      </c>
    </row>
    <row r="139" spans="1:9" ht="37.5" customHeight="1" hidden="1" outlineLevel="1">
      <c r="A139" s="21" t="s">
        <v>98</v>
      </c>
      <c r="B139" s="22"/>
      <c r="C139" s="23"/>
      <c r="D139" s="24"/>
      <c r="E139" s="24"/>
      <c r="F139" s="44"/>
      <c r="G139" s="14">
        <f t="shared" si="8"/>
        <v>0</v>
      </c>
      <c r="H139" s="14">
        <f t="shared" si="9"/>
        <v>0</v>
      </c>
      <c r="I139" s="13">
        <f t="shared" si="10"/>
        <v>0</v>
      </c>
    </row>
    <row r="140" spans="1:9" ht="12.75" hidden="1" outlineLevel="1">
      <c r="A140" s="10" t="s">
        <v>121</v>
      </c>
      <c r="B140" s="11" t="s">
        <v>3</v>
      </c>
      <c r="C140" s="12" t="s">
        <v>35</v>
      </c>
      <c r="D140" s="13">
        <f>SUM(D141:D142)</f>
        <v>0</v>
      </c>
      <c r="E140" s="13">
        <f>SUM(E141:E142)</f>
        <v>0</v>
      </c>
      <c r="F140" s="13">
        <f>SUM(F141:F142)</f>
        <v>0</v>
      </c>
      <c r="G140" s="14">
        <f t="shared" si="8"/>
        <v>0</v>
      </c>
      <c r="H140" s="14">
        <f>H141</f>
        <v>0</v>
      </c>
      <c r="I140" s="13">
        <f t="shared" si="10"/>
        <v>0</v>
      </c>
    </row>
    <row r="141" spans="1:9" ht="26.25" customHeight="1" hidden="1" outlineLevel="1">
      <c r="A141" s="21" t="s">
        <v>163</v>
      </c>
      <c r="B141" s="22" t="s">
        <v>3</v>
      </c>
      <c r="C141" s="23" t="s">
        <v>20</v>
      </c>
      <c r="D141" s="24">
        <v>0</v>
      </c>
      <c r="E141" s="24">
        <f>D141/12*10</f>
        <v>0</v>
      </c>
      <c r="F141" s="44">
        <v>0</v>
      </c>
      <c r="G141" s="14">
        <f>F141-E141</f>
        <v>0</v>
      </c>
      <c r="H141" s="14">
        <f>F141-D141</f>
        <v>0</v>
      </c>
      <c r="I141" s="13">
        <f>D141</f>
        <v>0</v>
      </c>
    </row>
    <row r="142" spans="1:9" ht="29.25" customHeight="1" hidden="1" outlineLevel="1">
      <c r="A142" s="21" t="s">
        <v>82</v>
      </c>
      <c r="B142" s="22"/>
      <c r="C142" s="23"/>
      <c r="D142" s="24"/>
      <c r="E142" s="24"/>
      <c r="F142" s="44"/>
      <c r="G142" s="14">
        <f t="shared" si="8"/>
        <v>0</v>
      </c>
      <c r="H142" s="14">
        <f t="shared" si="9"/>
        <v>0</v>
      </c>
      <c r="I142" s="13">
        <f t="shared" si="10"/>
        <v>0</v>
      </c>
    </row>
    <row r="143" spans="1:9" ht="23.25" customHeight="1" collapsed="1">
      <c r="A143" s="10" t="s">
        <v>179</v>
      </c>
      <c r="B143" s="11" t="s">
        <v>56</v>
      </c>
      <c r="C143" s="12" t="s">
        <v>35</v>
      </c>
      <c r="D143" s="13">
        <f>SUM(D144:D147)</f>
        <v>1063.3</v>
      </c>
      <c r="E143" s="13">
        <f>SUM(E144:E147)</f>
        <v>886.0833333333334</v>
      </c>
      <c r="F143" s="13">
        <f>SUM(F144:F147)</f>
        <v>182.67000000000002</v>
      </c>
      <c r="G143" s="14">
        <f t="shared" si="8"/>
        <v>-703.4133333333334</v>
      </c>
      <c r="H143" s="14">
        <f>H144</f>
        <v>211.6</v>
      </c>
      <c r="I143" s="13">
        <f t="shared" si="10"/>
        <v>1063.3</v>
      </c>
    </row>
    <row r="144" spans="1:9" ht="12.75" hidden="1" outlineLevel="1">
      <c r="A144" s="21" t="s">
        <v>9</v>
      </c>
      <c r="B144" s="22" t="s">
        <v>56</v>
      </c>
      <c r="C144" s="23" t="s">
        <v>11</v>
      </c>
      <c r="D144" s="44">
        <v>0</v>
      </c>
      <c r="E144" s="44">
        <v>0</v>
      </c>
      <c r="F144" s="44">
        <v>0</v>
      </c>
      <c r="G144" s="14">
        <f t="shared" si="8"/>
        <v>0</v>
      </c>
      <c r="H144" s="14">
        <v>211.6</v>
      </c>
      <c r="I144" s="13">
        <f t="shared" si="10"/>
        <v>0</v>
      </c>
    </row>
    <row r="145" spans="1:9" ht="12.75" outlineLevel="1">
      <c r="A145" s="21" t="s">
        <v>49</v>
      </c>
      <c r="B145" s="22" t="s">
        <v>56</v>
      </c>
      <c r="C145" s="23" t="s">
        <v>10</v>
      </c>
      <c r="D145" s="24">
        <f>976.3+42</f>
        <v>1018.3</v>
      </c>
      <c r="E145" s="24">
        <f>D145/12*10</f>
        <v>848.5833333333334</v>
      </c>
      <c r="F145" s="44">
        <v>138.77</v>
      </c>
      <c r="G145" s="14">
        <f>F145-E145</f>
        <v>-709.8133333333334</v>
      </c>
      <c r="H145" s="14">
        <v>211.6</v>
      </c>
      <c r="I145" s="13">
        <f>D145</f>
        <v>1018.3</v>
      </c>
    </row>
    <row r="146" spans="1:9" ht="12.75">
      <c r="A146" s="21" t="s">
        <v>161</v>
      </c>
      <c r="B146" s="22" t="s">
        <v>56</v>
      </c>
      <c r="C146" s="23" t="s">
        <v>158</v>
      </c>
      <c r="D146" s="24">
        <v>45</v>
      </c>
      <c r="E146" s="24">
        <f>D146/12*10</f>
        <v>37.5</v>
      </c>
      <c r="F146" s="44">
        <v>43.9</v>
      </c>
      <c r="G146" s="14">
        <f>F146-E146</f>
        <v>6.399999999999999</v>
      </c>
      <c r="H146" s="14">
        <v>211.6</v>
      </c>
      <c r="I146" s="13">
        <f>D146</f>
        <v>45</v>
      </c>
    </row>
    <row r="147" spans="1:9" ht="12.75" hidden="1" outlineLevel="1">
      <c r="A147" s="21" t="s">
        <v>41</v>
      </c>
      <c r="B147" s="22" t="s">
        <v>56</v>
      </c>
      <c r="C147" s="23" t="s">
        <v>36</v>
      </c>
      <c r="D147" s="24"/>
      <c r="E147" s="24"/>
      <c r="F147" s="44"/>
      <c r="G147" s="14">
        <f t="shared" si="8"/>
        <v>0</v>
      </c>
      <c r="H147" s="14">
        <f t="shared" si="9"/>
        <v>0</v>
      </c>
      <c r="I147" s="13">
        <f t="shared" si="10"/>
        <v>0</v>
      </c>
    </row>
    <row r="148" spans="1:9" ht="30" customHeight="1" hidden="1" outlineLevel="1" collapsed="1">
      <c r="A148" s="10" t="s">
        <v>122</v>
      </c>
      <c r="B148" s="11" t="s">
        <v>8</v>
      </c>
      <c r="C148" s="12" t="s">
        <v>35</v>
      </c>
      <c r="D148" s="13">
        <f>SUM(D149:D150)</f>
        <v>0</v>
      </c>
      <c r="E148" s="13">
        <f>SUM(E149:E150)</f>
        <v>0</v>
      </c>
      <c r="F148" s="13">
        <f>SUM(F149:F150)</f>
        <v>0</v>
      </c>
      <c r="G148" s="14">
        <f t="shared" si="8"/>
        <v>0</v>
      </c>
      <c r="H148" s="14">
        <v>29.7</v>
      </c>
      <c r="I148" s="13">
        <f t="shared" si="10"/>
        <v>0</v>
      </c>
    </row>
    <row r="149" spans="1:9" ht="24.75" customHeight="1" hidden="1" outlineLevel="1">
      <c r="A149" s="21" t="s">
        <v>91</v>
      </c>
      <c r="B149" s="22"/>
      <c r="C149" s="23"/>
      <c r="D149" s="24"/>
      <c r="E149" s="24"/>
      <c r="F149" s="44"/>
      <c r="G149" s="14">
        <f t="shared" si="8"/>
        <v>0</v>
      </c>
      <c r="H149" s="14">
        <f t="shared" si="9"/>
        <v>0</v>
      </c>
      <c r="I149" s="13">
        <f t="shared" si="10"/>
        <v>0</v>
      </c>
    </row>
    <row r="150" spans="1:9" ht="24.75" customHeight="1" hidden="1" outlineLevel="1">
      <c r="A150" s="21" t="s">
        <v>92</v>
      </c>
      <c r="B150" s="22" t="s">
        <v>8</v>
      </c>
      <c r="C150" s="23"/>
      <c r="D150" s="24">
        <v>0</v>
      </c>
      <c r="E150" s="24">
        <v>0</v>
      </c>
      <c r="F150" s="44">
        <v>0</v>
      </c>
      <c r="G150" s="14">
        <v>0</v>
      </c>
      <c r="H150" s="14">
        <v>29.7</v>
      </c>
      <c r="I150" s="13">
        <f t="shared" si="10"/>
        <v>0</v>
      </c>
    </row>
    <row r="151" spans="1:9" ht="25.5" collapsed="1">
      <c r="A151" s="10" t="s">
        <v>123</v>
      </c>
      <c r="B151" s="11" t="s">
        <v>38</v>
      </c>
      <c r="C151" s="12" t="s">
        <v>35</v>
      </c>
      <c r="D151" s="13">
        <f>D152+D156+D163</f>
        <v>3425.9900000000002</v>
      </c>
      <c r="E151" s="13">
        <f>E152+E156+E163</f>
        <v>2854.991666666667</v>
      </c>
      <c r="F151" s="13">
        <f>F152+F156+F163</f>
        <v>1069.25</v>
      </c>
      <c r="G151" s="14">
        <f aca="true" t="shared" si="18" ref="G151:G228">F151-E151</f>
        <v>-1785.7416666666668</v>
      </c>
      <c r="H151" s="14">
        <v>348.5</v>
      </c>
      <c r="I151" s="13">
        <f aca="true" t="shared" si="19" ref="I151:I228">D151</f>
        <v>3425.9900000000002</v>
      </c>
    </row>
    <row r="152" spans="1:9" ht="12.75" hidden="1" outlineLevel="1">
      <c r="A152" s="10" t="s">
        <v>124</v>
      </c>
      <c r="B152" s="11" t="s">
        <v>59</v>
      </c>
      <c r="C152" s="12" t="s">
        <v>35</v>
      </c>
      <c r="D152" s="13">
        <f>SUM(D153:D155)</f>
        <v>0</v>
      </c>
      <c r="E152" s="13">
        <f>SUM(E153:E155)</f>
        <v>0</v>
      </c>
      <c r="F152" s="13">
        <f>SUM(F153:F155)</f>
        <v>0</v>
      </c>
      <c r="G152" s="14">
        <f t="shared" si="18"/>
        <v>0</v>
      </c>
      <c r="H152" s="14">
        <f aca="true" t="shared" si="20" ref="H152:H162">F152-D152</f>
        <v>0</v>
      </c>
      <c r="I152" s="13">
        <f t="shared" si="19"/>
        <v>0</v>
      </c>
    </row>
    <row r="153" spans="1:9" ht="12.75" hidden="1" outlineLevel="1">
      <c r="A153" s="21" t="s">
        <v>83</v>
      </c>
      <c r="B153" s="22"/>
      <c r="C153" s="23"/>
      <c r="D153" s="24"/>
      <c r="E153" s="24"/>
      <c r="F153" s="44"/>
      <c r="G153" s="14">
        <f t="shared" si="18"/>
        <v>0</v>
      </c>
      <c r="H153" s="14">
        <f t="shared" si="20"/>
        <v>0</v>
      </c>
      <c r="I153" s="13">
        <f t="shared" si="19"/>
        <v>0</v>
      </c>
    </row>
    <row r="154" spans="1:9" ht="41.25" customHeight="1" hidden="1" outlineLevel="1">
      <c r="A154" s="19" t="s">
        <v>84</v>
      </c>
      <c r="B154" s="20"/>
      <c r="C154" s="16"/>
      <c r="D154" s="44"/>
      <c r="E154" s="44"/>
      <c r="F154" s="44"/>
      <c r="G154" s="14">
        <f t="shared" si="18"/>
        <v>0</v>
      </c>
      <c r="H154" s="14">
        <f t="shared" si="20"/>
        <v>0</v>
      </c>
      <c r="I154" s="13">
        <f t="shared" si="19"/>
        <v>0</v>
      </c>
    </row>
    <row r="155" spans="1:9" ht="39.75" customHeight="1" hidden="1" outlineLevel="1">
      <c r="A155" s="19" t="s">
        <v>85</v>
      </c>
      <c r="B155" s="20"/>
      <c r="C155" s="16"/>
      <c r="D155" s="44"/>
      <c r="E155" s="44"/>
      <c r="F155" s="44"/>
      <c r="G155" s="14">
        <f t="shared" si="18"/>
        <v>0</v>
      </c>
      <c r="H155" s="14">
        <f t="shared" si="20"/>
        <v>0</v>
      </c>
      <c r="I155" s="13">
        <f t="shared" si="19"/>
        <v>0</v>
      </c>
    </row>
    <row r="156" spans="1:9" ht="12.75" collapsed="1">
      <c r="A156" s="10" t="s">
        <v>125</v>
      </c>
      <c r="B156" s="11" t="s">
        <v>16</v>
      </c>
      <c r="C156" s="12" t="s">
        <v>35</v>
      </c>
      <c r="D156" s="13">
        <f>SUM(D157:D162)</f>
        <v>1037.44</v>
      </c>
      <c r="E156" s="13">
        <f>SUM(E157:E162)</f>
        <v>864.5333333333333</v>
      </c>
      <c r="F156" s="13">
        <f>SUM(F157:F162)</f>
        <v>967.44</v>
      </c>
      <c r="G156" s="14">
        <f t="shared" si="18"/>
        <v>102.90666666666675</v>
      </c>
      <c r="H156" s="14">
        <f t="shared" si="20"/>
        <v>-70</v>
      </c>
      <c r="I156" s="13">
        <f t="shared" si="19"/>
        <v>1037.44</v>
      </c>
    </row>
    <row r="157" spans="1:9" ht="25.5" hidden="1">
      <c r="A157" s="21" t="s">
        <v>93</v>
      </c>
      <c r="B157" s="22" t="s">
        <v>16</v>
      </c>
      <c r="C157" s="23"/>
      <c r="D157" s="44">
        <v>0</v>
      </c>
      <c r="E157" s="44">
        <v>0</v>
      </c>
      <c r="F157" s="44">
        <v>0</v>
      </c>
      <c r="G157" s="14">
        <f t="shared" si="18"/>
        <v>0</v>
      </c>
      <c r="H157" s="14">
        <f t="shared" si="20"/>
        <v>0</v>
      </c>
      <c r="I157" s="13">
        <f t="shared" si="19"/>
        <v>0</v>
      </c>
    </row>
    <row r="158" spans="1:9" ht="12.75" hidden="1">
      <c r="A158" s="21" t="s">
        <v>99</v>
      </c>
      <c r="B158" s="22" t="s">
        <v>16</v>
      </c>
      <c r="C158" s="23" t="s">
        <v>10</v>
      </c>
      <c r="D158" s="44">
        <v>0</v>
      </c>
      <c r="E158" s="44">
        <v>0</v>
      </c>
      <c r="F158" s="44">
        <v>0</v>
      </c>
      <c r="G158" s="14">
        <f t="shared" si="18"/>
        <v>0</v>
      </c>
      <c r="H158" s="14">
        <f t="shared" si="20"/>
        <v>0</v>
      </c>
      <c r="I158" s="13">
        <f t="shared" si="19"/>
        <v>0</v>
      </c>
    </row>
    <row r="159" spans="1:9" ht="12.75" hidden="1">
      <c r="A159" s="21" t="s">
        <v>86</v>
      </c>
      <c r="B159" s="22" t="s">
        <v>16</v>
      </c>
      <c r="C159" s="23"/>
      <c r="D159" s="44">
        <v>0</v>
      </c>
      <c r="E159" s="44">
        <v>0</v>
      </c>
      <c r="F159" s="44">
        <v>0</v>
      </c>
      <c r="G159" s="14">
        <f t="shared" si="18"/>
        <v>0</v>
      </c>
      <c r="H159" s="14">
        <f t="shared" si="20"/>
        <v>0</v>
      </c>
      <c r="I159" s="13">
        <f t="shared" si="19"/>
        <v>0</v>
      </c>
    </row>
    <row r="160" spans="1:9" ht="12.75" hidden="1">
      <c r="A160" s="21" t="s">
        <v>87</v>
      </c>
      <c r="B160" s="22" t="s">
        <v>16</v>
      </c>
      <c r="C160" s="23"/>
      <c r="D160" s="44">
        <v>0</v>
      </c>
      <c r="E160" s="44">
        <v>0</v>
      </c>
      <c r="F160" s="44">
        <v>0</v>
      </c>
      <c r="G160" s="14">
        <f t="shared" si="18"/>
        <v>0</v>
      </c>
      <c r="H160" s="14">
        <f t="shared" si="20"/>
        <v>0</v>
      </c>
      <c r="I160" s="13">
        <f t="shared" si="19"/>
        <v>0</v>
      </c>
    </row>
    <row r="161" spans="1:9" ht="12.75" hidden="1">
      <c r="A161" s="21" t="s">
        <v>19</v>
      </c>
      <c r="B161" s="22" t="s">
        <v>16</v>
      </c>
      <c r="C161" s="23" t="s">
        <v>20</v>
      </c>
      <c r="D161" s="44">
        <v>0</v>
      </c>
      <c r="E161" s="44">
        <v>0</v>
      </c>
      <c r="F161" s="44">
        <v>0</v>
      </c>
      <c r="G161" s="14">
        <f t="shared" si="18"/>
        <v>0</v>
      </c>
      <c r="H161" s="14">
        <f t="shared" si="20"/>
        <v>0</v>
      </c>
      <c r="I161" s="13">
        <f t="shared" si="19"/>
        <v>0</v>
      </c>
    </row>
    <row r="162" spans="1:9" ht="12.75">
      <c r="A162" s="21" t="s">
        <v>49</v>
      </c>
      <c r="B162" s="22" t="s">
        <v>16</v>
      </c>
      <c r="C162" s="23" t="s">
        <v>10</v>
      </c>
      <c r="D162" s="44">
        <v>1037.44</v>
      </c>
      <c r="E162" s="24">
        <f>D162/12*10</f>
        <v>864.5333333333333</v>
      </c>
      <c r="F162" s="44">
        <v>967.44</v>
      </c>
      <c r="G162" s="14">
        <f t="shared" si="18"/>
        <v>102.90666666666675</v>
      </c>
      <c r="H162" s="14">
        <f t="shared" si="20"/>
        <v>-70</v>
      </c>
      <c r="I162" s="13">
        <f t="shared" si="19"/>
        <v>1037.44</v>
      </c>
    </row>
    <row r="163" spans="1:9" ht="12.75">
      <c r="A163" s="10" t="s">
        <v>126</v>
      </c>
      <c r="B163" s="11" t="s">
        <v>6</v>
      </c>
      <c r="C163" s="12" t="s">
        <v>35</v>
      </c>
      <c r="D163" s="13">
        <f aca="true" t="shared" si="21" ref="D163:I163">SUM(D164:D168)</f>
        <v>2388.55</v>
      </c>
      <c r="E163" s="13">
        <f t="shared" si="21"/>
        <v>1990.4583333333335</v>
      </c>
      <c r="F163" s="13">
        <f t="shared" si="21"/>
        <v>101.81</v>
      </c>
      <c r="G163" s="13">
        <f t="shared" si="21"/>
        <v>-1888.6483333333335</v>
      </c>
      <c r="H163" s="13">
        <f t="shared" si="21"/>
        <v>-1938.2400000000002</v>
      </c>
      <c r="I163" s="13">
        <f t="shared" si="21"/>
        <v>2388.55</v>
      </c>
    </row>
    <row r="164" spans="1:9" ht="12.75" hidden="1">
      <c r="A164" s="21" t="s">
        <v>63</v>
      </c>
      <c r="B164" s="22" t="s">
        <v>6</v>
      </c>
      <c r="C164" s="23" t="s">
        <v>11</v>
      </c>
      <c r="D164" s="44">
        <v>0</v>
      </c>
      <c r="E164" s="24">
        <f>D164/12*10</f>
        <v>0</v>
      </c>
      <c r="F164" s="44"/>
      <c r="G164" s="14">
        <f t="shared" si="18"/>
        <v>0</v>
      </c>
      <c r="H164" s="14">
        <v>170.6</v>
      </c>
      <c r="I164" s="13">
        <f t="shared" si="19"/>
        <v>0</v>
      </c>
    </row>
    <row r="165" spans="1:9" ht="25.5" hidden="1">
      <c r="A165" s="21" t="s">
        <v>64</v>
      </c>
      <c r="B165" s="22" t="s">
        <v>6</v>
      </c>
      <c r="C165" s="23" t="s">
        <v>10</v>
      </c>
      <c r="D165" s="24">
        <v>0</v>
      </c>
      <c r="E165" s="44">
        <v>0</v>
      </c>
      <c r="F165" s="44">
        <v>0</v>
      </c>
      <c r="G165" s="14">
        <f t="shared" si="18"/>
        <v>0</v>
      </c>
      <c r="H165" s="14">
        <v>90.4</v>
      </c>
      <c r="I165" s="13">
        <f t="shared" si="19"/>
        <v>0</v>
      </c>
    </row>
    <row r="166" spans="1:9" ht="12.75">
      <c r="A166" s="21" t="s">
        <v>49</v>
      </c>
      <c r="B166" s="22" t="s">
        <v>6</v>
      </c>
      <c r="C166" s="23" t="s">
        <v>10</v>
      </c>
      <c r="D166" s="24">
        <v>2388.55</v>
      </c>
      <c r="E166" s="44">
        <f>D166/12*10</f>
        <v>1990.4583333333335</v>
      </c>
      <c r="F166" s="44">
        <v>101.81</v>
      </c>
      <c r="G166" s="14">
        <f t="shared" si="18"/>
        <v>-1888.6483333333335</v>
      </c>
      <c r="H166" s="14">
        <f>F166-D166</f>
        <v>-2286.7400000000002</v>
      </c>
      <c r="I166" s="13">
        <f t="shared" si="19"/>
        <v>2388.55</v>
      </c>
    </row>
    <row r="167" spans="1:9" ht="12.75" hidden="1">
      <c r="A167" s="21" t="s">
        <v>19</v>
      </c>
      <c r="B167" s="22" t="s">
        <v>6</v>
      </c>
      <c r="C167" s="23" t="s">
        <v>20</v>
      </c>
      <c r="D167" s="24">
        <v>0</v>
      </c>
      <c r="E167" s="44">
        <f>D167/12*10</f>
        <v>0</v>
      </c>
      <c r="F167" s="44">
        <v>0</v>
      </c>
      <c r="G167" s="14">
        <f>F167-E167</f>
        <v>0</v>
      </c>
      <c r="H167" s="14">
        <v>87.5</v>
      </c>
      <c r="I167" s="13">
        <f>D167</f>
        <v>0</v>
      </c>
    </row>
    <row r="168" spans="1:9" ht="12.75" hidden="1" outlineLevel="1">
      <c r="A168" s="21" t="s">
        <v>41</v>
      </c>
      <c r="B168" s="22" t="s">
        <v>6</v>
      </c>
      <c r="C168" s="23" t="s">
        <v>36</v>
      </c>
      <c r="D168" s="44">
        <v>0</v>
      </c>
      <c r="E168" s="44">
        <v>0</v>
      </c>
      <c r="F168" s="44">
        <v>0</v>
      </c>
      <c r="G168" s="14">
        <f t="shared" si="18"/>
        <v>0</v>
      </c>
      <c r="H168" s="14"/>
      <c r="I168" s="13">
        <f t="shared" si="19"/>
        <v>0</v>
      </c>
    </row>
    <row r="169" spans="1:9" ht="12.75" hidden="1" outlineLevel="1">
      <c r="A169" s="10" t="s">
        <v>138</v>
      </c>
      <c r="B169" s="11" t="s">
        <v>139</v>
      </c>
      <c r="C169" s="12" t="s">
        <v>35</v>
      </c>
      <c r="D169" s="13">
        <f>SUM(D170)</f>
        <v>0</v>
      </c>
      <c r="E169" s="13">
        <f>SUM(E170)</f>
        <v>0</v>
      </c>
      <c r="F169" s="13">
        <f>SUM(F170)</f>
        <v>0</v>
      </c>
      <c r="G169" s="14">
        <f t="shared" si="18"/>
        <v>0</v>
      </c>
      <c r="H169" s="14">
        <v>15</v>
      </c>
      <c r="I169" s="13">
        <f t="shared" si="19"/>
        <v>0</v>
      </c>
    </row>
    <row r="170" spans="1:9" ht="12.75" hidden="1" outlineLevel="1">
      <c r="A170" s="21" t="s">
        <v>33</v>
      </c>
      <c r="B170" s="22" t="s">
        <v>58</v>
      </c>
      <c r="C170" s="23"/>
      <c r="D170" s="44">
        <v>0</v>
      </c>
      <c r="E170" s="44">
        <v>0</v>
      </c>
      <c r="F170" s="44">
        <v>0</v>
      </c>
      <c r="G170" s="14">
        <f t="shared" si="18"/>
        <v>0</v>
      </c>
      <c r="H170" s="14">
        <v>15</v>
      </c>
      <c r="I170" s="13">
        <f t="shared" si="19"/>
        <v>0</v>
      </c>
    </row>
    <row r="171" spans="1:9" ht="25.5" customHeight="1" collapsed="1">
      <c r="A171" s="10" t="s">
        <v>127</v>
      </c>
      <c r="B171" s="11" t="s">
        <v>102</v>
      </c>
      <c r="C171" s="12" t="s">
        <v>35</v>
      </c>
      <c r="D171" s="13">
        <f>D172+D190+D224</f>
        <v>2940.5</v>
      </c>
      <c r="E171" s="13">
        <f>E172+E190+E224</f>
        <v>2450.416666666667</v>
      </c>
      <c r="F171" s="13">
        <f>F172+F190+F224</f>
        <v>2201.05</v>
      </c>
      <c r="G171" s="14">
        <f t="shared" si="18"/>
        <v>-249.3666666666668</v>
      </c>
      <c r="H171" s="14">
        <f>H172+H190</f>
        <v>1464.1</v>
      </c>
      <c r="I171" s="13">
        <f t="shared" si="19"/>
        <v>2940.5</v>
      </c>
    </row>
    <row r="172" spans="1:9" ht="27" customHeight="1">
      <c r="A172" s="10" t="s">
        <v>128</v>
      </c>
      <c r="B172" s="11" t="s">
        <v>7</v>
      </c>
      <c r="C172" s="12"/>
      <c r="D172" s="13">
        <f>SUM(D173:D189)</f>
        <v>1846.7</v>
      </c>
      <c r="E172" s="13">
        <f>SUM(E173:E189)</f>
        <v>1538.916666666667</v>
      </c>
      <c r="F172" s="13">
        <f>SUM(F173:F189)</f>
        <v>1487.27</v>
      </c>
      <c r="G172" s="14">
        <f>F172-E172</f>
        <v>-51.64666666666699</v>
      </c>
      <c r="H172" s="14">
        <v>1184.6</v>
      </c>
      <c r="I172" s="13">
        <f t="shared" si="19"/>
        <v>1846.7</v>
      </c>
    </row>
    <row r="173" spans="1:9" ht="12.75">
      <c r="A173" s="21" t="s">
        <v>44</v>
      </c>
      <c r="B173" s="22" t="s">
        <v>7</v>
      </c>
      <c r="C173" s="23" t="s">
        <v>25</v>
      </c>
      <c r="D173" s="24">
        <v>1129.7</v>
      </c>
      <c r="E173" s="24">
        <f>D173/12*10</f>
        <v>941.4166666666666</v>
      </c>
      <c r="F173" s="24">
        <v>921.49</v>
      </c>
      <c r="G173" s="14">
        <f t="shared" si="18"/>
        <v>-19.92666666666662</v>
      </c>
      <c r="H173" s="14">
        <v>366.5</v>
      </c>
      <c r="I173" s="13">
        <f t="shared" si="19"/>
        <v>1129.7</v>
      </c>
    </row>
    <row r="174" spans="1:9" ht="12.75" hidden="1">
      <c r="A174" s="21" t="s">
        <v>27</v>
      </c>
      <c r="B174" s="22" t="s">
        <v>7</v>
      </c>
      <c r="C174" s="23" t="s">
        <v>18</v>
      </c>
      <c r="D174" s="24">
        <v>0</v>
      </c>
      <c r="E174" s="24">
        <f>D174/12*10</f>
        <v>0</v>
      </c>
      <c r="F174" s="24">
        <v>0</v>
      </c>
      <c r="G174" s="14">
        <f t="shared" si="18"/>
        <v>0</v>
      </c>
      <c r="H174" s="14">
        <f aca="true" t="shared" si="22" ref="H174:H189">F174</f>
        <v>0</v>
      </c>
      <c r="I174" s="13">
        <f t="shared" si="19"/>
        <v>0</v>
      </c>
    </row>
    <row r="175" spans="1:9" ht="12.75">
      <c r="A175" s="21" t="s">
        <v>47</v>
      </c>
      <c r="B175" s="22" t="s">
        <v>7</v>
      </c>
      <c r="C175" s="23" t="s">
        <v>40</v>
      </c>
      <c r="D175" s="24">
        <v>344.2</v>
      </c>
      <c r="E175" s="24">
        <f>D175/12*10</f>
        <v>286.8333333333333</v>
      </c>
      <c r="F175" s="24">
        <v>276.98</v>
      </c>
      <c r="G175" s="14">
        <f t="shared" si="18"/>
        <v>-9.853333333333296</v>
      </c>
      <c r="H175" s="14">
        <f t="shared" si="22"/>
        <v>276.98</v>
      </c>
      <c r="I175" s="13">
        <f t="shared" si="19"/>
        <v>344.2</v>
      </c>
    </row>
    <row r="176" spans="1:9" ht="12.75">
      <c r="A176" s="21" t="s">
        <v>27</v>
      </c>
      <c r="B176" s="22" t="s">
        <v>7</v>
      </c>
      <c r="C176" s="23" t="s">
        <v>159</v>
      </c>
      <c r="D176" s="24">
        <v>20</v>
      </c>
      <c r="E176" s="24">
        <f>D176/12*10</f>
        <v>16.666666666666668</v>
      </c>
      <c r="F176" s="24">
        <v>0</v>
      </c>
      <c r="G176" s="14">
        <f>F176-E176</f>
        <v>-16.666666666666668</v>
      </c>
      <c r="H176" s="14">
        <f>F176</f>
        <v>0</v>
      </c>
      <c r="I176" s="13">
        <f>D176</f>
        <v>20</v>
      </c>
    </row>
    <row r="177" spans="1:9" ht="12.75" outlineLevel="1">
      <c r="A177" s="21" t="s">
        <v>55</v>
      </c>
      <c r="B177" s="22" t="s">
        <v>7</v>
      </c>
      <c r="C177" s="23" t="s">
        <v>2</v>
      </c>
      <c r="D177" s="24">
        <v>64.1</v>
      </c>
      <c r="E177" s="24">
        <f aca="true" t="shared" si="23" ref="E177:E188">D177/12*10</f>
        <v>53.41666666666666</v>
      </c>
      <c r="F177" s="24">
        <v>0.1</v>
      </c>
      <c r="G177" s="14">
        <f t="shared" si="18"/>
        <v>-53.316666666666656</v>
      </c>
      <c r="H177" s="14">
        <f t="shared" si="22"/>
        <v>0.1</v>
      </c>
      <c r="I177" s="13">
        <f t="shared" si="19"/>
        <v>64.1</v>
      </c>
    </row>
    <row r="178" spans="1:9" ht="12.75" hidden="1" outlineLevel="1">
      <c r="A178" s="21" t="s">
        <v>54</v>
      </c>
      <c r="B178" s="22" t="s">
        <v>7</v>
      </c>
      <c r="C178" s="23" t="s">
        <v>21</v>
      </c>
      <c r="D178" s="24"/>
      <c r="E178" s="24">
        <f t="shared" si="23"/>
        <v>0</v>
      </c>
      <c r="F178" s="24"/>
      <c r="G178" s="14">
        <f t="shared" si="18"/>
        <v>0</v>
      </c>
      <c r="H178" s="14">
        <f t="shared" si="22"/>
        <v>0</v>
      </c>
      <c r="I178" s="13">
        <f t="shared" si="19"/>
        <v>0</v>
      </c>
    </row>
    <row r="179" spans="1:9" ht="12.75" hidden="1" collapsed="1">
      <c r="A179" s="21" t="s">
        <v>9</v>
      </c>
      <c r="B179" s="22" t="s">
        <v>7</v>
      </c>
      <c r="C179" s="23" t="s">
        <v>11</v>
      </c>
      <c r="D179" s="24">
        <v>0</v>
      </c>
      <c r="E179" s="24">
        <f>D179/12*10</f>
        <v>0</v>
      </c>
      <c r="F179" s="44">
        <v>0</v>
      </c>
      <c r="G179" s="14">
        <f t="shared" si="18"/>
        <v>0</v>
      </c>
      <c r="H179" s="14">
        <f t="shared" si="22"/>
        <v>0</v>
      </c>
      <c r="I179" s="13">
        <f t="shared" si="19"/>
        <v>0</v>
      </c>
    </row>
    <row r="180" spans="1:9" ht="12.75" hidden="1" outlineLevel="1">
      <c r="A180" s="21" t="s">
        <v>50</v>
      </c>
      <c r="B180" s="22" t="s">
        <v>7</v>
      </c>
      <c r="C180" s="23" t="s">
        <v>32</v>
      </c>
      <c r="D180" s="24"/>
      <c r="E180" s="24">
        <f t="shared" si="23"/>
        <v>0</v>
      </c>
      <c r="F180" s="24"/>
      <c r="G180" s="14">
        <f t="shared" si="18"/>
        <v>0</v>
      </c>
      <c r="H180" s="14">
        <f t="shared" si="22"/>
        <v>0</v>
      </c>
      <c r="I180" s="13">
        <f t="shared" si="19"/>
        <v>0</v>
      </c>
    </row>
    <row r="181" spans="1:9" ht="12.75" hidden="1" outlineLevel="1">
      <c r="A181" s="21" t="s">
        <v>28</v>
      </c>
      <c r="B181" s="22" t="s">
        <v>7</v>
      </c>
      <c r="C181" s="23" t="s">
        <v>52</v>
      </c>
      <c r="D181" s="24"/>
      <c r="E181" s="24">
        <f t="shared" si="23"/>
        <v>0</v>
      </c>
      <c r="F181" s="24"/>
      <c r="G181" s="14">
        <f t="shared" si="18"/>
        <v>0</v>
      </c>
      <c r="H181" s="14">
        <f t="shared" si="22"/>
        <v>0</v>
      </c>
      <c r="I181" s="13">
        <f t="shared" si="19"/>
        <v>0</v>
      </c>
    </row>
    <row r="182" spans="1:9" ht="12.75" hidden="1" collapsed="1">
      <c r="A182" s="21" t="s">
        <v>164</v>
      </c>
      <c r="B182" s="22" t="s">
        <v>7</v>
      </c>
      <c r="C182" s="23" t="s">
        <v>52</v>
      </c>
      <c r="D182" s="24">
        <v>0</v>
      </c>
      <c r="E182" s="24">
        <f>D182/12*10</f>
        <v>0</v>
      </c>
      <c r="F182" s="24">
        <v>0</v>
      </c>
      <c r="G182" s="14">
        <f>F182-E182</f>
        <v>0</v>
      </c>
      <c r="H182" s="14">
        <f>F182</f>
        <v>0</v>
      </c>
      <c r="I182" s="13">
        <f>D182</f>
        <v>0</v>
      </c>
    </row>
    <row r="183" spans="1:9" ht="12.75" hidden="1">
      <c r="A183" s="21" t="s">
        <v>49</v>
      </c>
      <c r="B183" s="22" t="s">
        <v>7</v>
      </c>
      <c r="C183" s="23" t="s">
        <v>10</v>
      </c>
      <c r="D183" s="24">
        <v>0</v>
      </c>
      <c r="E183" s="24">
        <f>D183/12*10</f>
        <v>0</v>
      </c>
      <c r="F183" s="24">
        <v>0</v>
      </c>
      <c r="G183" s="14">
        <f t="shared" si="18"/>
        <v>0</v>
      </c>
      <c r="H183" s="14">
        <f t="shared" si="22"/>
        <v>0</v>
      </c>
      <c r="I183" s="13">
        <f t="shared" si="19"/>
        <v>0</v>
      </c>
    </row>
    <row r="184" spans="1:9" ht="25.5" hidden="1">
      <c r="A184" s="21" t="s">
        <v>165</v>
      </c>
      <c r="B184" s="22" t="s">
        <v>7</v>
      </c>
      <c r="C184" s="23" t="s">
        <v>166</v>
      </c>
      <c r="D184" s="24">
        <v>0</v>
      </c>
      <c r="E184" s="24">
        <f t="shared" si="23"/>
        <v>0</v>
      </c>
      <c r="F184" s="24">
        <v>0</v>
      </c>
      <c r="G184" s="14">
        <f>F184-E184</f>
        <v>0</v>
      </c>
      <c r="H184" s="14">
        <f>F184</f>
        <v>0</v>
      </c>
      <c r="I184" s="13">
        <f>D184</f>
        <v>0</v>
      </c>
    </row>
    <row r="185" spans="1:9" ht="25.5" hidden="1">
      <c r="A185" s="21" t="s">
        <v>157</v>
      </c>
      <c r="B185" s="22" t="s">
        <v>7</v>
      </c>
      <c r="C185" s="23" t="s">
        <v>156</v>
      </c>
      <c r="D185" s="24">
        <v>0</v>
      </c>
      <c r="E185" s="24">
        <f t="shared" si="23"/>
        <v>0</v>
      </c>
      <c r="F185" s="24">
        <v>0</v>
      </c>
      <c r="G185" s="14">
        <f t="shared" si="18"/>
        <v>0</v>
      </c>
      <c r="H185" s="14">
        <f t="shared" si="22"/>
        <v>0</v>
      </c>
      <c r="I185" s="13">
        <f t="shared" si="19"/>
        <v>0</v>
      </c>
    </row>
    <row r="186" spans="1:9" ht="12.75">
      <c r="A186" s="21" t="s">
        <v>19</v>
      </c>
      <c r="B186" s="22" t="s">
        <v>7</v>
      </c>
      <c r="C186" s="23" t="s">
        <v>20</v>
      </c>
      <c r="D186" s="24">
        <f>52.2+212</f>
        <v>264.2</v>
      </c>
      <c r="E186" s="24">
        <f t="shared" si="23"/>
        <v>220.16666666666666</v>
      </c>
      <c r="F186" s="44">
        <v>264.2</v>
      </c>
      <c r="G186" s="14">
        <f t="shared" si="18"/>
        <v>44.03333333333333</v>
      </c>
      <c r="H186" s="14">
        <f t="shared" si="22"/>
        <v>264.2</v>
      </c>
      <c r="I186" s="13">
        <f t="shared" si="19"/>
        <v>264.2</v>
      </c>
    </row>
    <row r="187" spans="1:9" ht="12.75" hidden="1">
      <c r="A187" s="21" t="s">
        <v>160</v>
      </c>
      <c r="B187" s="22" t="s">
        <v>7</v>
      </c>
      <c r="C187" s="23" t="s">
        <v>162</v>
      </c>
      <c r="D187" s="24">
        <v>0</v>
      </c>
      <c r="E187" s="24">
        <f t="shared" si="23"/>
        <v>0</v>
      </c>
      <c r="F187" s="44">
        <v>0</v>
      </c>
      <c r="G187" s="14">
        <f>F187-E187</f>
        <v>0</v>
      </c>
      <c r="H187" s="14">
        <f>F187</f>
        <v>0</v>
      </c>
      <c r="I187" s="13">
        <f>D187</f>
        <v>0</v>
      </c>
    </row>
    <row r="188" spans="1:9" ht="12.75">
      <c r="A188" s="21" t="s">
        <v>161</v>
      </c>
      <c r="B188" s="22" t="s">
        <v>7</v>
      </c>
      <c r="C188" s="23" t="s">
        <v>158</v>
      </c>
      <c r="D188" s="24">
        <f>4.2+10+10.3</f>
        <v>24.5</v>
      </c>
      <c r="E188" s="24">
        <f t="shared" si="23"/>
        <v>20.416666666666664</v>
      </c>
      <c r="F188" s="44">
        <v>24.5</v>
      </c>
      <c r="G188" s="14">
        <f>F188-E188</f>
        <v>4.083333333333336</v>
      </c>
      <c r="H188" s="14">
        <f>F188</f>
        <v>24.5</v>
      </c>
      <c r="I188" s="13">
        <f>D188</f>
        <v>24.5</v>
      </c>
    </row>
    <row r="189" spans="1:9" ht="25.5" hidden="1" outlineLevel="1">
      <c r="A189" s="21" t="s">
        <v>167</v>
      </c>
      <c r="B189" s="22" t="s">
        <v>7</v>
      </c>
      <c r="C189" s="23" t="s">
        <v>168</v>
      </c>
      <c r="D189" s="24">
        <v>0</v>
      </c>
      <c r="E189" s="24">
        <f>D189/12*10</f>
        <v>0</v>
      </c>
      <c r="F189" s="44">
        <v>0</v>
      </c>
      <c r="G189" s="14">
        <f t="shared" si="18"/>
        <v>0</v>
      </c>
      <c r="H189" s="14">
        <f t="shared" si="22"/>
        <v>0</v>
      </c>
      <c r="I189" s="13">
        <f t="shared" si="19"/>
        <v>0</v>
      </c>
    </row>
    <row r="190" spans="1:9" ht="25.5" collapsed="1">
      <c r="A190" s="10" t="s">
        <v>129</v>
      </c>
      <c r="B190" s="11" t="s">
        <v>7</v>
      </c>
      <c r="C190" s="12"/>
      <c r="D190" s="13">
        <f>SUM(D191:D204)</f>
        <v>1093.8</v>
      </c>
      <c r="E190" s="13">
        <f>SUM(E191:E204)</f>
        <v>911.4999999999999</v>
      </c>
      <c r="F190" s="13">
        <f>SUM(F191:F204)</f>
        <v>713.78</v>
      </c>
      <c r="G190" s="14">
        <f t="shared" si="18"/>
        <v>-197.7199999999999</v>
      </c>
      <c r="H190" s="14">
        <v>279.5</v>
      </c>
      <c r="I190" s="13">
        <f t="shared" si="19"/>
        <v>1093.8</v>
      </c>
    </row>
    <row r="191" spans="1:9" ht="12.75">
      <c r="A191" s="21" t="s">
        <v>44</v>
      </c>
      <c r="B191" s="22" t="s">
        <v>7</v>
      </c>
      <c r="C191" s="23" t="s">
        <v>25</v>
      </c>
      <c r="D191" s="24">
        <f>825.25</f>
        <v>825.25</v>
      </c>
      <c r="E191" s="24">
        <f aca="true" t="shared" si="24" ref="E191:E196">D191/12*10</f>
        <v>687.7083333333333</v>
      </c>
      <c r="F191" s="24">
        <v>549.02</v>
      </c>
      <c r="G191" s="14">
        <f t="shared" si="18"/>
        <v>-138.68833333333328</v>
      </c>
      <c r="H191" s="14">
        <v>240.5</v>
      </c>
      <c r="I191" s="13">
        <f t="shared" si="19"/>
        <v>825.25</v>
      </c>
    </row>
    <row r="192" spans="1:9" ht="12.75" hidden="1" outlineLevel="1">
      <c r="A192" s="21" t="s">
        <v>27</v>
      </c>
      <c r="B192" s="22" t="s">
        <v>7</v>
      </c>
      <c r="C192" s="23" t="s">
        <v>18</v>
      </c>
      <c r="D192" s="24"/>
      <c r="E192" s="24">
        <f t="shared" si="24"/>
        <v>0</v>
      </c>
      <c r="F192" s="24"/>
      <c r="G192" s="14">
        <f t="shared" si="18"/>
        <v>0</v>
      </c>
      <c r="H192" s="14">
        <f>F192-D192</f>
        <v>0</v>
      </c>
      <c r="I192" s="13">
        <f t="shared" si="19"/>
        <v>0</v>
      </c>
    </row>
    <row r="193" spans="1:9" ht="12.75" hidden="1" outlineLevel="1">
      <c r="A193" s="21" t="s">
        <v>27</v>
      </c>
      <c r="B193" s="22" t="s">
        <v>7</v>
      </c>
      <c r="C193" s="23" t="s">
        <v>18</v>
      </c>
      <c r="D193" s="24">
        <v>0</v>
      </c>
      <c r="E193" s="24">
        <f t="shared" si="24"/>
        <v>0</v>
      </c>
      <c r="F193" s="24">
        <v>0</v>
      </c>
      <c r="G193" s="14">
        <f>F193-E193</f>
        <v>0</v>
      </c>
      <c r="H193" s="14">
        <f>F193</f>
        <v>0</v>
      </c>
      <c r="I193" s="13">
        <f>D193</f>
        <v>0</v>
      </c>
    </row>
    <row r="194" spans="1:9" ht="12.75" collapsed="1">
      <c r="A194" s="21" t="s">
        <v>47</v>
      </c>
      <c r="B194" s="22" t="s">
        <v>7</v>
      </c>
      <c r="C194" s="23" t="s">
        <v>40</v>
      </c>
      <c r="D194" s="24">
        <v>249.25</v>
      </c>
      <c r="E194" s="24">
        <f t="shared" si="24"/>
        <v>207.70833333333331</v>
      </c>
      <c r="F194" s="24">
        <v>164.76</v>
      </c>
      <c r="G194" s="14">
        <f t="shared" si="18"/>
        <v>-42.94833333333332</v>
      </c>
      <c r="H194" s="14">
        <v>39</v>
      </c>
      <c r="I194" s="13">
        <f t="shared" si="19"/>
        <v>249.25</v>
      </c>
    </row>
    <row r="195" spans="1:9" ht="12.75" hidden="1" outlineLevel="1">
      <c r="A195" s="21" t="s">
        <v>55</v>
      </c>
      <c r="B195" s="22" t="s">
        <v>7</v>
      </c>
      <c r="C195" s="23" t="s">
        <v>2</v>
      </c>
      <c r="D195" s="24"/>
      <c r="E195" s="24">
        <f t="shared" si="24"/>
        <v>0</v>
      </c>
      <c r="F195" s="44"/>
      <c r="G195" s="14">
        <f t="shared" si="18"/>
        <v>0</v>
      </c>
      <c r="H195" s="14">
        <f aca="true" t="shared" si="25" ref="H195:H203">F195-D195</f>
        <v>0</v>
      </c>
      <c r="I195" s="13">
        <f t="shared" si="19"/>
        <v>0</v>
      </c>
    </row>
    <row r="196" spans="1:9" ht="12.75" hidden="1" outlineLevel="1">
      <c r="A196" s="21" t="s">
        <v>54</v>
      </c>
      <c r="B196" s="22" t="s">
        <v>7</v>
      </c>
      <c r="C196" s="23" t="s">
        <v>21</v>
      </c>
      <c r="D196" s="24"/>
      <c r="E196" s="24">
        <f t="shared" si="24"/>
        <v>0</v>
      </c>
      <c r="F196" s="44"/>
      <c r="G196" s="14">
        <f t="shared" si="18"/>
        <v>0</v>
      </c>
      <c r="H196" s="14">
        <f t="shared" si="25"/>
        <v>0</v>
      </c>
      <c r="I196" s="13">
        <f t="shared" si="19"/>
        <v>0</v>
      </c>
    </row>
    <row r="197" spans="1:9" ht="12.75" hidden="1" outlineLevel="1">
      <c r="A197" s="21" t="s">
        <v>9</v>
      </c>
      <c r="B197" s="22" t="s">
        <v>7</v>
      </c>
      <c r="C197" s="23" t="s">
        <v>11</v>
      </c>
      <c r="D197" s="24"/>
      <c r="E197" s="24"/>
      <c r="F197" s="44"/>
      <c r="G197" s="14">
        <f t="shared" si="18"/>
        <v>0</v>
      </c>
      <c r="H197" s="14">
        <f t="shared" si="25"/>
        <v>0</v>
      </c>
      <c r="I197" s="13">
        <f t="shared" si="19"/>
        <v>0</v>
      </c>
    </row>
    <row r="198" spans="1:9" ht="12.75" hidden="1" outlineLevel="1">
      <c r="A198" s="21" t="s">
        <v>50</v>
      </c>
      <c r="B198" s="22" t="s">
        <v>7</v>
      </c>
      <c r="C198" s="23" t="s">
        <v>32</v>
      </c>
      <c r="D198" s="24"/>
      <c r="E198" s="24"/>
      <c r="F198" s="44"/>
      <c r="G198" s="14">
        <f t="shared" si="18"/>
        <v>0</v>
      </c>
      <c r="H198" s="14">
        <f t="shared" si="25"/>
        <v>0</v>
      </c>
      <c r="I198" s="13">
        <f t="shared" si="19"/>
        <v>0</v>
      </c>
    </row>
    <row r="199" spans="1:9" ht="12.75" hidden="1" outlineLevel="1">
      <c r="A199" s="21" t="s">
        <v>28</v>
      </c>
      <c r="B199" s="22" t="s">
        <v>7</v>
      </c>
      <c r="C199" s="23" t="s">
        <v>52</v>
      </c>
      <c r="D199" s="24"/>
      <c r="E199" s="24"/>
      <c r="F199" s="44"/>
      <c r="G199" s="14">
        <f t="shared" si="18"/>
        <v>0</v>
      </c>
      <c r="H199" s="14">
        <f t="shared" si="25"/>
        <v>0</v>
      </c>
      <c r="I199" s="13">
        <f t="shared" si="19"/>
        <v>0</v>
      </c>
    </row>
    <row r="200" spans="1:9" ht="12.75" outlineLevel="1">
      <c r="A200" s="21" t="s">
        <v>27</v>
      </c>
      <c r="B200" s="22" t="s">
        <v>7</v>
      </c>
      <c r="C200" s="23" t="s">
        <v>159</v>
      </c>
      <c r="D200" s="24">
        <v>19.3</v>
      </c>
      <c r="E200" s="24">
        <f>D200/12*10</f>
        <v>16.083333333333336</v>
      </c>
      <c r="F200" s="24">
        <v>0</v>
      </c>
      <c r="G200" s="14">
        <f>F200-E200</f>
        <v>-16.083333333333336</v>
      </c>
      <c r="H200" s="14">
        <f>F200</f>
        <v>0</v>
      </c>
      <c r="I200" s="13">
        <f>D200</f>
        <v>19.3</v>
      </c>
    </row>
    <row r="201" spans="1:9" ht="25.5" hidden="1">
      <c r="A201" s="21" t="s">
        <v>148</v>
      </c>
      <c r="B201" s="22" t="s">
        <v>7</v>
      </c>
      <c r="C201" s="23" t="s">
        <v>52</v>
      </c>
      <c r="D201" s="24">
        <v>0</v>
      </c>
      <c r="E201" s="44">
        <f>D201/12*10</f>
        <v>0</v>
      </c>
      <c r="F201" s="44">
        <v>0</v>
      </c>
      <c r="G201" s="14">
        <f t="shared" si="18"/>
        <v>0</v>
      </c>
      <c r="H201" s="14">
        <f t="shared" si="25"/>
        <v>0</v>
      </c>
      <c r="I201" s="13">
        <f t="shared" si="19"/>
        <v>0</v>
      </c>
    </row>
    <row r="202" spans="1:9" ht="12.75" hidden="1" outlineLevel="1">
      <c r="A202" s="21" t="s">
        <v>51</v>
      </c>
      <c r="B202" s="22" t="s">
        <v>7</v>
      </c>
      <c r="C202" s="23" t="s">
        <v>46</v>
      </c>
      <c r="D202" s="24"/>
      <c r="E202" s="24"/>
      <c r="F202" s="44"/>
      <c r="G202" s="14">
        <f t="shared" si="18"/>
        <v>0</v>
      </c>
      <c r="H202" s="14">
        <f t="shared" si="25"/>
        <v>0</v>
      </c>
      <c r="I202" s="13">
        <f t="shared" si="19"/>
        <v>0</v>
      </c>
    </row>
    <row r="203" spans="1:9" ht="12.75" hidden="1" outlineLevel="1">
      <c r="A203" s="21" t="s">
        <v>19</v>
      </c>
      <c r="B203" s="22" t="s">
        <v>7</v>
      </c>
      <c r="C203" s="23" t="s">
        <v>20</v>
      </c>
      <c r="D203" s="24"/>
      <c r="E203" s="24"/>
      <c r="F203" s="44"/>
      <c r="G203" s="14">
        <f t="shared" si="18"/>
        <v>0</v>
      </c>
      <c r="H203" s="14">
        <f t="shared" si="25"/>
        <v>0</v>
      </c>
      <c r="I203" s="13">
        <f t="shared" si="19"/>
        <v>0</v>
      </c>
    </row>
    <row r="204" spans="1:9" ht="12.75" hidden="1" outlineLevel="1">
      <c r="A204" s="21" t="s">
        <v>41</v>
      </c>
      <c r="B204" s="22" t="s">
        <v>7</v>
      </c>
      <c r="C204" s="23" t="s">
        <v>36</v>
      </c>
      <c r="D204" s="24">
        <v>0</v>
      </c>
      <c r="E204" s="24">
        <v>0</v>
      </c>
      <c r="F204" s="44">
        <v>0</v>
      </c>
      <c r="G204" s="14">
        <f t="shared" si="18"/>
        <v>0</v>
      </c>
      <c r="H204" s="14">
        <v>0</v>
      </c>
      <c r="I204" s="13">
        <f t="shared" si="19"/>
        <v>0</v>
      </c>
    </row>
    <row r="205" spans="1:9" ht="12.75" collapsed="1">
      <c r="A205" s="10" t="s">
        <v>130</v>
      </c>
      <c r="B205" s="11"/>
      <c r="C205" s="12"/>
      <c r="D205" s="13">
        <f aca="true" t="shared" si="26" ref="D205:F206">D172+D190</f>
        <v>2940.5</v>
      </c>
      <c r="E205" s="13">
        <f t="shared" si="26"/>
        <v>2450.416666666667</v>
      </c>
      <c r="F205" s="13">
        <f t="shared" si="26"/>
        <v>2201.05</v>
      </c>
      <c r="G205" s="14">
        <f t="shared" si="18"/>
        <v>-249.3666666666668</v>
      </c>
      <c r="H205" s="14">
        <f>H206+H208+H209+H213+H215+H217+H219+H223</f>
        <v>1912.35</v>
      </c>
      <c r="I205" s="13">
        <f t="shared" si="19"/>
        <v>2940.5</v>
      </c>
    </row>
    <row r="206" spans="1:9" ht="12.75">
      <c r="A206" s="21" t="s">
        <v>44</v>
      </c>
      <c r="B206" s="22" t="s">
        <v>7</v>
      </c>
      <c r="C206" s="23" t="s">
        <v>25</v>
      </c>
      <c r="D206" s="43">
        <f t="shared" si="26"/>
        <v>1954.95</v>
      </c>
      <c r="E206" s="43">
        <f t="shared" si="26"/>
        <v>1629.125</v>
      </c>
      <c r="F206" s="43">
        <f>F173+F191</f>
        <v>1470.51</v>
      </c>
      <c r="G206" s="14">
        <f t="shared" si="18"/>
        <v>-158.615</v>
      </c>
      <c r="H206" s="14">
        <f aca="true" t="shared" si="27" ref="H206:H223">F206</f>
        <v>1470.51</v>
      </c>
      <c r="I206" s="13">
        <f t="shared" si="19"/>
        <v>1954.95</v>
      </c>
    </row>
    <row r="207" spans="1:9" ht="12.75" hidden="1" outlineLevel="1">
      <c r="A207" s="21" t="s">
        <v>27</v>
      </c>
      <c r="B207" s="22" t="s">
        <v>7</v>
      </c>
      <c r="C207" s="23" t="s">
        <v>18</v>
      </c>
      <c r="D207" s="43">
        <f>D174+D193</f>
        <v>0</v>
      </c>
      <c r="E207" s="43">
        <f>E174</f>
        <v>0</v>
      </c>
      <c r="F207" s="43">
        <f>F174+F193</f>
        <v>0</v>
      </c>
      <c r="G207" s="14">
        <f t="shared" si="18"/>
        <v>0</v>
      </c>
      <c r="H207" s="14">
        <f t="shared" si="27"/>
        <v>0</v>
      </c>
      <c r="I207" s="13">
        <f t="shared" si="19"/>
        <v>0</v>
      </c>
    </row>
    <row r="208" spans="1:9" ht="12.75" collapsed="1">
      <c r="A208" s="21" t="s">
        <v>47</v>
      </c>
      <c r="B208" s="22" t="s">
        <v>7</v>
      </c>
      <c r="C208" s="23" t="s">
        <v>40</v>
      </c>
      <c r="D208" s="43">
        <f>D175+D194</f>
        <v>593.45</v>
      </c>
      <c r="E208" s="43">
        <f>E175+E194</f>
        <v>494.54166666666663</v>
      </c>
      <c r="F208" s="43">
        <f>F175+F194</f>
        <v>441.74</v>
      </c>
      <c r="G208" s="14">
        <f t="shared" si="18"/>
        <v>-52.80166666666662</v>
      </c>
      <c r="H208" s="14">
        <f t="shared" si="27"/>
        <v>441.74</v>
      </c>
      <c r="I208" s="13">
        <f t="shared" si="19"/>
        <v>593.45</v>
      </c>
    </row>
    <row r="209" spans="1:9" ht="12.75" hidden="1" outlineLevel="1">
      <c r="A209" s="21" t="s">
        <v>55</v>
      </c>
      <c r="B209" s="22" t="s">
        <v>7</v>
      </c>
      <c r="C209" s="23" t="s">
        <v>2</v>
      </c>
      <c r="D209" s="43">
        <f aca="true" t="shared" si="28" ref="D209:F210">D177+D195</f>
        <v>64.1</v>
      </c>
      <c r="E209" s="43">
        <f t="shared" si="28"/>
        <v>53.41666666666666</v>
      </c>
      <c r="F209" s="43">
        <f t="shared" si="28"/>
        <v>0.1</v>
      </c>
      <c r="G209" s="14">
        <f t="shared" si="18"/>
        <v>-53.316666666666656</v>
      </c>
      <c r="H209" s="14">
        <f t="shared" si="27"/>
        <v>0.1</v>
      </c>
      <c r="I209" s="13">
        <f t="shared" si="19"/>
        <v>64.1</v>
      </c>
    </row>
    <row r="210" spans="1:9" ht="12.75" hidden="1" outlineLevel="1">
      <c r="A210" s="21" t="s">
        <v>54</v>
      </c>
      <c r="B210" s="22" t="s">
        <v>7</v>
      </c>
      <c r="C210" s="23" t="s">
        <v>21</v>
      </c>
      <c r="D210" s="43">
        <f t="shared" si="28"/>
        <v>0</v>
      </c>
      <c r="E210" s="43">
        <f t="shared" si="28"/>
        <v>0</v>
      </c>
      <c r="F210" s="43">
        <f t="shared" si="28"/>
        <v>0</v>
      </c>
      <c r="G210" s="14">
        <f t="shared" si="18"/>
        <v>0</v>
      </c>
      <c r="H210" s="14">
        <f t="shared" si="27"/>
        <v>0</v>
      </c>
      <c r="I210" s="13">
        <f t="shared" si="19"/>
        <v>0</v>
      </c>
    </row>
    <row r="211" spans="1:9" ht="12.75" outlineLevel="1">
      <c r="A211" s="21" t="s">
        <v>27</v>
      </c>
      <c r="B211" s="22" t="s">
        <v>7</v>
      </c>
      <c r="C211" s="23" t="s">
        <v>159</v>
      </c>
      <c r="D211" s="24">
        <f>D176+D200</f>
        <v>39.3</v>
      </c>
      <c r="E211" s="24">
        <f>D211/12*10</f>
        <v>32.75</v>
      </c>
      <c r="F211" s="24">
        <v>0</v>
      </c>
      <c r="G211" s="14">
        <f>F211-E211</f>
        <v>-32.75</v>
      </c>
      <c r="H211" s="14">
        <f>F211</f>
        <v>0</v>
      </c>
      <c r="I211" s="13">
        <f>D211</f>
        <v>39.3</v>
      </c>
    </row>
    <row r="212" spans="1:9" ht="12.75" outlineLevel="1">
      <c r="A212" s="21" t="s">
        <v>55</v>
      </c>
      <c r="B212" s="22" t="s">
        <v>7</v>
      </c>
      <c r="C212" s="23" t="s">
        <v>2</v>
      </c>
      <c r="D212" s="24">
        <f aca="true" t="shared" si="29" ref="D212:I212">D177</f>
        <v>64.1</v>
      </c>
      <c r="E212" s="24">
        <f t="shared" si="29"/>
        <v>53.41666666666666</v>
      </c>
      <c r="F212" s="24">
        <f t="shared" si="29"/>
        <v>0.1</v>
      </c>
      <c r="G212" s="24">
        <f t="shared" si="29"/>
        <v>-53.316666666666656</v>
      </c>
      <c r="H212" s="24">
        <f t="shared" si="29"/>
        <v>0.1</v>
      </c>
      <c r="I212" s="24">
        <f t="shared" si="29"/>
        <v>64.1</v>
      </c>
    </row>
    <row r="213" spans="1:9" ht="12.75" hidden="1">
      <c r="A213" s="21" t="s">
        <v>9</v>
      </c>
      <c r="B213" s="22" t="s">
        <v>7</v>
      </c>
      <c r="C213" s="23" t="s">
        <v>11</v>
      </c>
      <c r="D213" s="44">
        <f>D179</f>
        <v>0</v>
      </c>
      <c r="E213" s="44">
        <v>0</v>
      </c>
      <c r="F213" s="44">
        <v>0</v>
      </c>
      <c r="G213" s="14">
        <f t="shared" si="18"/>
        <v>0</v>
      </c>
      <c r="H213" s="14">
        <f t="shared" si="27"/>
        <v>0</v>
      </c>
      <c r="I213" s="13">
        <f t="shared" si="19"/>
        <v>0</v>
      </c>
    </row>
    <row r="214" spans="1:9" ht="12.75" hidden="1" outlineLevel="1">
      <c r="A214" s="21" t="s">
        <v>50</v>
      </c>
      <c r="B214" s="22" t="s">
        <v>7</v>
      </c>
      <c r="C214" s="23" t="s">
        <v>32</v>
      </c>
      <c r="D214" s="43"/>
      <c r="E214" s="43"/>
      <c r="F214" s="43"/>
      <c r="G214" s="14">
        <f t="shared" si="18"/>
        <v>0</v>
      </c>
      <c r="H214" s="14">
        <f t="shared" si="27"/>
        <v>0</v>
      </c>
      <c r="I214" s="13">
        <f t="shared" si="19"/>
        <v>0</v>
      </c>
    </row>
    <row r="215" spans="1:9" ht="12.75" hidden="1" outlineLevel="1">
      <c r="A215" s="21" t="s">
        <v>28</v>
      </c>
      <c r="B215" s="22" t="s">
        <v>7</v>
      </c>
      <c r="C215" s="23" t="s">
        <v>52</v>
      </c>
      <c r="D215" s="43"/>
      <c r="E215" s="43"/>
      <c r="F215" s="43"/>
      <c r="G215" s="14">
        <f t="shared" si="18"/>
        <v>0</v>
      </c>
      <c r="H215" s="14">
        <f t="shared" si="27"/>
        <v>0</v>
      </c>
      <c r="I215" s="13">
        <f t="shared" si="19"/>
        <v>0</v>
      </c>
    </row>
    <row r="216" spans="1:9" ht="12.75" hidden="1" outlineLevel="1">
      <c r="A216" s="21" t="s">
        <v>164</v>
      </c>
      <c r="B216" s="22" t="s">
        <v>7</v>
      </c>
      <c r="C216" s="23" t="s">
        <v>52</v>
      </c>
      <c r="D216" s="43">
        <f>D182</f>
        <v>0</v>
      </c>
      <c r="E216" s="43">
        <f>E182+E201</f>
        <v>0</v>
      </c>
      <c r="F216" s="43">
        <f>F182+F201</f>
        <v>0</v>
      </c>
      <c r="G216" s="14">
        <f>F216-E216</f>
        <v>0</v>
      </c>
      <c r="H216" s="14">
        <f>F216</f>
        <v>0</v>
      </c>
      <c r="I216" s="13">
        <f>D216</f>
        <v>0</v>
      </c>
    </row>
    <row r="217" spans="1:9" ht="12.75" hidden="1">
      <c r="A217" s="21" t="s">
        <v>49</v>
      </c>
      <c r="B217" s="22" t="s">
        <v>7</v>
      </c>
      <c r="C217" s="23" t="s">
        <v>10</v>
      </c>
      <c r="D217" s="43">
        <f>D183</f>
        <v>0</v>
      </c>
      <c r="E217" s="43">
        <f>E183</f>
        <v>0</v>
      </c>
      <c r="F217" s="43">
        <f>F183</f>
        <v>0</v>
      </c>
      <c r="G217" s="14">
        <f t="shared" si="18"/>
        <v>0</v>
      </c>
      <c r="H217" s="14">
        <f t="shared" si="27"/>
        <v>0</v>
      </c>
      <c r="I217" s="13">
        <f t="shared" si="19"/>
        <v>0</v>
      </c>
    </row>
    <row r="218" spans="1:9" ht="25.5" hidden="1">
      <c r="A218" s="21" t="s">
        <v>165</v>
      </c>
      <c r="B218" s="22" t="s">
        <v>7</v>
      </c>
      <c r="C218" s="23" t="s">
        <v>166</v>
      </c>
      <c r="D218" s="24">
        <f>D184</f>
        <v>0</v>
      </c>
      <c r="E218" s="24">
        <f>D218/12*10</f>
        <v>0</v>
      </c>
      <c r="F218" s="24">
        <v>0</v>
      </c>
      <c r="G218" s="14">
        <f t="shared" si="18"/>
        <v>0</v>
      </c>
      <c r="H218" s="14">
        <f t="shared" si="27"/>
        <v>0</v>
      </c>
      <c r="I218" s="13">
        <f t="shared" si="19"/>
        <v>0</v>
      </c>
    </row>
    <row r="219" spans="1:9" ht="25.5" hidden="1">
      <c r="A219" s="21" t="s">
        <v>157</v>
      </c>
      <c r="B219" s="22" t="s">
        <v>7</v>
      </c>
      <c r="C219" s="23" t="s">
        <v>156</v>
      </c>
      <c r="D219" s="43">
        <f>D185</f>
        <v>0</v>
      </c>
      <c r="E219" s="43">
        <f>E185</f>
        <v>0</v>
      </c>
      <c r="F219" s="43">
        <f>F185</f>
        <v>0</v>
      </c>
      <c r="G219" s="14">
        <f t="shared" si="18"/>
        <v>0</v>
      </c>
      <c r="H219" s="14">
        <f t="shared" si="27"/>
        <v>0</v>
      </c>
      <c r="I219" s="13">
        <f t="shared" si="19"/>
        <v>0</v>
      </c>
    </row>
    <row r="220" spans="1:9" ht="12.75">
      <c r="A220" s="21" t="s">
        <v>19</v>
      </c>
      <c r="B220" s="22" t="s">
        <v>7</v>
      </c>
      <c r="C220" s="23" t="s">
        <v>20</v>
      </c>
      <c r="D220" s="43">
        <f>D186+D203</f>
        <v>264.2</v>
      </c>
      <c r="E220" s="43">
        <f>E186+E203</f>
        <v>220.16666666666666</v>
      </c>
      <c r="F220" s="43">
        <f>F186+F203</f>
        <v>264.2</v>
      </c>
      <c r="G220" s="14">
        <f t="shared" si="18"/>
        <v>44.03333333333333</v>
      </c>
      <c r="H220" s="14">
        <f t="shared" si="27"/>
        <v>264.2</v>
      </c>
      <c r="I220" s="13">
        <f t="shared" si="19"/>
        <v>264.2</v>
      </c>
    </row>
    <row r="221" spans="1:9" ht="12.75" hidden="1">
      <c r="A221" s="21" t="s">
        <v>160</v>
      </c>
      <c r="B221" s="22" t="s">
        <v>7</v>
      </c>
      <c r="C221" s="23" t="s">
        <v>162</v>
      </c>
      <c r="D221" s="43">
        <f aca="true" t="shared" si="30" ref="D221:I222">D187</f>
        <v>0</v>
      </c>
      <c r="E221" s="43">
        <f t="shared" si="30"/>
        <v>0</v>
      </c>
      <c r="F221" s="43">
        <f t="shared" si="30"/>
        <v>0</v>
      </c>
      <c r="G221" s="43">
        <f t="shared" si="30"/>
        <v>0</v>
      </c>
      <c r="H221" s="43">
        <f t="shared" si="30"/>
        <v>0</v>
      </c>
      <c r="I221" s="43">
        <f t="shared" si="30"/>
        <v>0</v>
      </c>
    </row>
    <row r="222" spans="1:9" ht="12.75">
      <c r="A222" s="21" t="s">
        <v>161</v>
      </c>
      <c r="B222" s="22" t="s">
        <v>7</v>
      </c>
      <c r="C222" s="23" t="s">
        <v>158</v>
      </c>
      <c r="D222" s="43">
        <f t="shared" si="30"/>
        <v>24.5</v>
      </c>
      <c r="E222" s="43">
        <f t="shared" si="30"/>
        <v>20.416666666666664</v>
      </c>
      <c r="F222" s="43">
        <f t="shared" si="30"/>
        <v>24.5</v>
      </c>
      <c r="G222" s="43">
        <f t="shared" si="30"/>
        <v>4.083333333333336</v>
      </c>
      <c r="H222" s="43">
        <f t="shared" si="30"/>
        <v>24.5</v>
      </c>
      <c r="I222" s="43">
        <f t="shared" si="30"/>
        <v>24.5</v>
      </c>
    </row>
    <row r="223" spans="1:9" ht="25.5" hidden="1">
      <c r="A223" s="21" t="s">
        <v>167</v>
      </c>
      <c r="B223" s="22" t="s">
        <v>7</v>
      </c>
      <c r="C223" s="23" t="s">
        <v>168</v>
      </c>
      <c r="D223" s="43">
        <f>D189+D204</f>
        <v>0</v>
      </c>
      <c r="E223" s="43">
        <f>E189+E204</f>
        <v>0</v>
      </c>
      <c r="F223" s="43">
        <f>F189+F204</f>
        <v>0</v>
      </c>
      <c r="G223" s="14">
        <f t="shared" si="18"/>
        <v>0</v>
      </c>
      <c r="H223" s="14">
        <f t="shared" si="27"/>
        <v>0</v>
      </c>
      <c r="I223" s="13">
        <f t="shared" si="19"/>
        <v>0</v>
      </c>
    </row>
    <row r="224" spans="1:9" ht="25.5" hidden="1">
      <c r="A224" s="10" t="s">
        <v>131</v>
      </c>
      <c r="B224" s="11" t="s">
        <v>101</v>
      </c>
      <c r="C224" s="12"/>
      <c r="D224" s="13">
        <f>D225</f>
        <v>0</v>
      </c>
      <c r="E224" s="13">
        <f>E225</f>
        <v>0</v>
      </c>
      <c r="F224" s="13">
        <f>F225</f>
        <v>0</v>
      </c>
      <c r="G224" s="14">
        <f>F224-E224</f>
        <v>0</v>
      </c>
      <c r="H224" s="14">
        <f>F224-D224</f>
        <v>0</v>
      </c>
      <c r="I224" s="13">
        <f t="shared" si="19"/>
        <v>0</v>
      </c>
    </row>
    <row r="225" spans="1:9" ht="12.75" hidden="1">
      <c r="A225" s="21" t="s">
        <v>51</v>
      </c>
      <c r="B225" s="22" t="s">
        <v>101</v>
      </c>
      <c r="C225" s="23" t="s">
        <v>46</v>
      </c>
      <c r="D225" s="44">
        <v>0</v>
      </c>
      <c r="E225" s="44">
        <v>0</v>
      </c>
      <c r="F225" s="44">
        <v>0</v>
      </c>
      <c r="G225" s="14">
        <f>F225-E225</f>
        <v>0</v>
      </c>
      <c r="H225" s="14">
        <f>F225-D225</f>
        <v>0</v>
      </c>
      <c r="I225" s="13">
        <f t="shared" si="19"/>
        <v>0</v>
      </c>
    </row>
    <row r="226" spans="1:9" ht="12.75">
      <c r="A226" s="10" t="s">
        <v>132</v>
      </c>
      <c r="B226" s="11" t="s">
        <v>1</v>
      </c>
      <c r="C226" s="12" t="s">
        <v>35</v>
      </c>
      <c r="D226" s="13">
        <f>D227+D228</f>
        <v>150</v>
      </c>
      <c r="E226" s="13">
        <f>E227+E228</f>
        <v>125</v>
      </c>
      <c r="F226" s="13">
        <f>F227+F228</f>
        <v>122.43</v>
      </c>
      <c r="G226" s="14">
        <f t="shared" si="18"/>
        <v>-2.569999999999993</v>
      </c>
      <c r="H226" s="14">
        <f>F226-D226</f>
        <v>-27.569999999999993</v>
      </c>
      <c r="I226" s="13">
        <f t="shared" si="19"/>
        <v>150</v>
      </c>
    </row>
    <row r="227" spans="1:9" ht="12.75">
      <c r="A227" s="21" t="s">
        <v>29</v>
      </c>
      <c r="B227" s="22" t="s">
        <v>53</v>
      </c>
      <c r="C227" s="23" t="s">
        <v>169</v>
      </c>
      <c r="D227" s="24">
        <v>150</v>
      </c>
      <c r="E227" s="24">
        <f>D227/12*10</f>
        <v>125</v>
      </c>
      <c r="F227" s="44">
        <v>122.43</v>
      </c>
      <c r="G227" s="14">
        <f>F227-E227</f>
        <v>-2.569999999999993</v>
      </c>
      <c r="H227" s="14">
        <f>F227-D227</f>
        <v>-27.569999999999993</v>
      </c>
      <c r="I227" s="13">
        <f t="shared" si="19"/>
        <v>150</v>
      </c>
    </row>
    <row r="228" spans="1:9" ht="25.5" hidden="1" outlineLevel="1">
      <c r="A228" s="10" t="s">
        <v>133</v>
      </c>
      <c r="B228" s="11" t="s">
        <v>30</v>
      </c>
      <c r="C228" s="12" t="s">
        <v>35</v>
      </c>
      <c r="D228" s="13">
        <f>SUM(D229:D231)</f>
        <v>0</v>
      </c>
      <c r="E228" s="13">
        <f>SUM(E229:E231)</f>
        <v>0</v>
      </c>
      <c r="F228" s="13">
        <f>SUM(F229:F231)</f>
        <v>0</v>
      </c>
      <c r="G228" s="14">
        <f t="shared" si="18"/>
        <v>0</v>
      </c>
      <c r="H228" s="14">
        <f>F228-D228</f>
        <v>0</v>
      </c>
      <c r="I228" s="13">
        <f t="shared" si="19"/>
        <v>0</v>
      </c>
    </row>
    <row r="229" spans="1:9" ht="25.5" hidden="1" outlineLevel="1">
      <c r="A229" s="21" t="s">
        <v>94</v>
      </c>
      <c r="B229" s="22" t="s">
        <v>30</v>
      </c>
      <c r="C229" s="23"/>
      <c r="D229" s="24"/>
      <c r="E229" s="24"/>
      <c r="F229" s="44"/>
      <c r="G229" s="14">
        <f aca="true" t="shared" si="31" ref="G229:G245">F229-E229</f>
        <v>0</v>
      </c>
      <c r="H229" s="14">
        <f aca="true" t="shared" si="32" ref="H229:H235">F229-D229</f>
        <v>0</v>
      </c>
      <c r="I229" s="13">
        <f>D229</f>
        <v>0</v>
      </c>
    </row>
    <row r="230" spans="1:9" ht="12.75" hidden="1" outlineLevel="1">
      <c r="A230" s="21" t="s">
        <v>95</v>
      </c>
      <c r="B230" s="22" t="s">
        <v>30</v>
      </c>
      <c r="C230" s="23"/>
      <c r="D230" s="24"/>
      <c r="E230" s="24"/>
      <c r="F230" s="44"/>
      <c r="G230" s="14">
        <f t="shared" si="31"/>
        <v>0</v>
      </c>
      <c r="H230" s="14">
        <f t="shared" si="32"/>
        <v>0</v>
      </c>
      <c r="I230" s="13">
        <f>D230</f>
        <v>0</v>
      </c>
    </row>
    <row r="231" spans="1:9" ht="25.5" hidden="1" outlineLevel="1">
      <c r="A231" s="21" t="s">
        <v>96</v>
      </c>
      <c r="B231" s="22" t="s">
        <v>30</v>
      </c>
      <c r="C231" s="23"/>
      <c r="D231" s="24"/>
      <c r="E231" s="24"/>
      <c r="F231" s="44"/>
      <c r="G231" s="14">
        <f t="shared" si="31"/>
        <v>0</v>
      </c>
      <c r="H231" s="14">
        <f t="shared" si="32"/>
        <v>0</v>
      </c>
      <c r="I231" s="13">
        <f>D231</f>
        <v>0</v>
      </c>
    </row>
    <row r="232" spans="1:9" ht="12.75" hidden="1" outlineLevel="1">
      <c r="A232" s="10" t="s">
        <v>134</v>
      </c>
      <c r="B232" s="11" t="s">
        <v>37</v>
      </c>
      <c r="C232" s="12" t="s">
        <v>35</v>
      </c>
      <c r="D232" s="13">
        <f>SUM(D233)</f>
        <v>0</v>
      </c>
      <c r="E232" s="13">
        <f>SUM(E233)</f>
        <v>0</v>
      </c>
      <c r="F232" s="13">
        <f>SUM(F233)</f>
        <v>0</v>
      </c>
      <c r="G232" s="14">
        <f t="shared" si="31"/>
        <v>0</v>
      </c>
      <c r="H232" s="14">
        <v>0</v>
      </c>
      <c r="I232" s="13">
        <f>D232</f>
        <v>0</v>
      </c>
    </row>
    <row r="233" spans="1:9" ht="25.5" hidden="1" outlineLevel="1">
      <c r="A233" s="21" t="s">
        <v>65</v>
      </c>
      <c r="B233" s="22" t="s">
        <v>37</v>
      </c>
      <c r="C233" s="23" t="s">
        <v>149</v>
      </c>
      <c r="D233" s="24"/>
      <c r="E233" s="24">
        <f>D233/12*10</f>
        <v>0</v>
      </c>
      <c r="F233" s="44">
        <v>0</v>
      </c>
      <c r="G233" s="14">
        <f t="shared" si="31"/>
        <v>0</v>
      </c>
      <c r="H233" s="14">
        <v>0</v>
      </c>
      <c r="I233" s="13">
        <f>D233</f>
        <v>0</v>
      </c>
    </row>
    <row r="234" spans="1:9" ht="39.75" customHeight="1" hidden="1" outlineLevel="1">
      <c r="A234" s="10" t="s">
        <v>135</v>
      </c>
      <c r="B234" s="11" t="s">
        <v>31</v>
      </c>
      <c r="C234" s="12" t="s">
        <v>35</v>
      </c>
      <c r="D234" s="13">
        <f>D235</f>
        <v>0</v>
      </c>
      <c r="E234" s="13">
        <f>E235</f>
        <v>0</v>
      </c>
      <c r="F234" s="13">
        <f>F235</f>
        <v>0</v>
      </c>
      <c r="G234" s="14">
        <f t="shared" si="31"/>
        <v>0</v>
      </c>
      <c r="H234" s="14">
        <f t="shared" si="32"/>
        <v>0</v>
      </c>
      <c r="I234" s="44">
        <f>F234</f>
        <v>0</v>
      </c>
    </row>
    <row r="235" spans="1:9" ht="12.75" hidden="1" outlineLevel="1">
      <c r="A235" s="21" t="s">
        <v>0</v>
      </c>
      <c r="B235" s="22"/>
      <c r="C235" s="23"/>
      <c r="D235" s="24"/>
      <c r="E235" s="24"/>
      <c r="F235" s="44"/>
      <c r="G235" s="14">
        <f t="shared" si="31"/>
        <v>0</v>
      </c>
      <c r="H235" s="14">
        <f t="shared" si="32"/>
        <v>0</v>
      </c>
      <c r="I235" s="44">
        <f>F235</f>
        <v>0</v>
      </c>
    </row>
    <row r="236" spans="1:9" ht="38.25" outlineLevel="1">
      <c r="A236" s="10" t="s">
        <v>180</v>
      </c>
      <c r="B236" s="11" t="s">
        <v>181</v>
      </c>
      <c r="C236" s="12" t="s">
        <v>35</v>
      </c>
      <c r="D236" s="13">
        <f aca="true" t="shared" si="33" ref="D236:I236">D237</f>
        <v>1056.8600000000001</v>
      </c>
      <c r="E236" s="13">
        <f t="shared" si="33"/>
        <v>880.7166666666666</v>
      </c>
      <c r="F236" s="13">
        <f t="shared" si="33"/>
        <v>400</v>
      </c>
      <c r="G236" s="13">
        <f t="shared" si="33"/>
        <v>-480.7166666666666</v>
      </c>
      <c r="H236" s="13">
        <f t="shared" si="33"/>
        <v>400</v>
      </c>
      <c r="I236" s="13">
        <f t="shared" si="33"/>
        <v>1056.8600000000001</v>
      </c>
    </row>
    <row r="237" spans="1:9" ht="25.5">
      <c r="A237" s="10" t="s">
        <v>136</v>
      </c>
      <c r="B237" s="11" t="s">
        <v>26</v>
      </c>
      <c r="C237" s="12" t="s">
        <v>35</v>
      </c>
      <c r="D237" s="13">
        <f>SUM(D238:D241)</f>
        <v>1056.8600000000001</v>
      </c>
      <c r="E237" s="13">
        <f>SUM(E238:E241)</f>
        <v>880.7166666666666</v>
      </c>
      <c r="F237" s="13">
        <f>SUM(F238:F241)</f>
        <v>400</v>
      </c>
      <c r="G237" s="14">
        <f t="shared" si="31"/>
        <v>-480.7166666666666</v>
      </c>
      <c r="H237" s="14">
        <f>H238+H239+H241</f>
        <v>400</v>
      </c>
      <c r="I237" s="13">
        <f aca="true" t="shared" si="34" ref="I237:I246">D237</f>
        <v>1056.8600000000001</v>
      </c>
    </row>
    <row r="238" spans="1:9" ht="37.5" customHeight="1">
      <c r="A238" s="21" t="s">
        <v>66</v>
      </c>
      <c r="B238" s="22"/>
      <c r="C238" s="23" t="s">
        <v>143</v>
      </c>
      <c r="D238" s="24">
        <v>10.87</v>
      </c>
      <c r="E238" s="24">
        <f>D238/12*10</f>
        <v>9.058333333333334</v>
      </c>
      <c r="F238" s="44">
        <v>0</v>
      </c>
      <c r="G238" s="14">
        <f t="shared" si="31"/>
        <v>-9.058333333333334</v>
      </c>
      <c r="H238" s="14">
        <f>F238</f>
        <v>0</v>
      </c>
      <c r="I238" s="13">
        <f t="shared" si="34"/>
        <v>10.87</v>
      </c>
    </row>
    <row r="239" spans="1:9" ht="28.5" customHeight="1">
      <c r="A239" s="21" t="s">
        <v>67</v>
      </c>
      <c r="B239" s="22"/>
      <c r="C239" s="23" t="s">
        <v>143</v>
      </c>
      <c r="D239" s="24">
        <v>921.95</v>
      </c>
      <c r="E239" s="24">
        <f>D239/12*10</f>
        <v>768.2916666666666</v>
      </c>
      <c r="F239" s="44">
        <v>400</v>
      </c>
      <c r="G239" s="14">
        <f t="shared" si="31"/>
        <v>-368.29166666666663</v>
      </c>
      <c r="H239" s="14">
        <f>F239</f>
        <v>400</v>
      </c>
      <c r="I239" s="13">
        <f t="shared" si="34"/>
        <v>921.95</v>
      </c>
    </row>
    <row r="240" spans="1:9" ht="28.5" customHeight="1">
      <c r="A240" s="21" t="s">
        <v>68</v>
      </c>
      <c r="B240" s="22"/>
      <c r="C240" s="23" t="s">
        <v>143</v>
      </c>
      <c r="D240" s="24">
        <v>123.04</v>
      </c>
      <c r="E240" s="24">
        <f>D240/12*10</f>
        <v>102.53333333333333</v>
      </c>
      <c r="F240" s="44">
        <v>0</v>
      </c>
      <c r="G240" s="14">
        <f>F240-E240</f>
        <v>-102.53333333333333</v>
      </c>
      <c r="H240" s="14">
        <f>F240</f>
        <v>0</v>
      </c>
      <c r="I240" s="13">
        <f t="shared" si="34"/>
        <v>123.04</v>
      </c>
    </row>
    <row r="241" spans="1:9" ht="25.5">
      <c r="A241" s="21" t="s">
        <v>144</v>
      </c>
      <c r="B241" s="22"/>
      <c r="C241" s="23" t="s">
        <v>143</v>
      </c>
      <c r="D241" s="24">
        <v>1</v>
      </c>
      <c r="E241" s="24">
        <f>D241/12*10</f>
        <v>0.8333333333333333</v>
      </c>
      <c r="F241" s="44">
        <v>0</v>
      </c>
      <c r="G241" s="14">
        <f t="shared" si="31"/>
        <v>-0.8333333333333333</v>
      </c>
      <c r="H241" s="14">
        <f>F241</f>
        <v>0</v>
      </c>
      <c r="I241" s="13">
        <f t="shared" si="34"/>
        <v>1</v>
      </c>
    </row>
    <row r="242" spans="1:24" ht="14.25">
      <c r="A242" s="27" t="s">
        <v>90</v>
      </c>
      <c r="B242" s="28"/>
      <c r="C242" s="29"/>
      <c r="D242" s="25">
        <f>D9+D102+D116+D123+D151+D171+D226+D236</f>
        <v>14621.6</v>
      </c>
      <c r="E242" s="25">
        <f>E9+E102+E116+E123+E151+E171+E226+E236</f>
        <v>12184.666666666668</v>
      </c>
      <c r="F242" s="25">
        <f>F9+F102+F116+F123+F151+F171+F226+F236</f>
        <v>8246.900000000001</v>
      </c>
      <c r="G242" s="25">
        <f>F242-E242</f>
        <v>-3937.7666666666664</v>
      </c>
      <c r="H242" s="25">
        <f>H86+H103+H117+H123+H151+H169+H171+H237</f>
        <v>5437.24</v>
      </c>
      <c r="I242" s="26">
        <f t="shared" si="34"/>
        <v>14621.6</v>
      </c>
      <c r="J242" s="54"/>
      <c r="K242" s="54"/>
      <c r="L242" s="54"/>
      <c r="M242" s="54"/>
      <c r="N242" s="54"/>
      <c r="O242" s="54"/>
      <c r="P242" s="54"/>
      <c r="Q242" s="54"/>
      <c r="R242" s="4"/>
      <c r="S242" s="4"/>
      <c r="T242" s="4"/>
      <c r="U242" s="4"/>
      <c r="V242" s="4"/>
      <c r="W242" s="4"/>
      <c r="X242" s="4"/>
    </row>
    <row r="243" spans="1:24" ht="14.25">
      <c r="A243" s="27" t="s">
        <v>137</v>
      </c>
      <c r="B243" s="28"/>
      <c r="C243" s="29"/>
      <c r="D243" s="25">
        <f>D244+D245</f>
        <v>9579.2</v>
      </c>
      <c r="E243" s="25">
        <f>E244+E245</f>
        <v>7982.666666666667</v>
      </c>
      <c r="F243" s="25">
        <f>F244+F245</f>
        <v>8167.88</v>
      </c>
      <c r="G243" s="25">
        <f>F243-E243</f>
        <v>185.21333333333314</v>
      </c>
      <c r="H243" s="25">
        <f>H244+H245</f>
        <v>8167.88</v>
      </c>
      <c r="I243" s="26">
        <f t="shared" si="34"/>
        <v>9579.2</v>
      </c>
      <c r="J243" s="56"/>
      <c r="K243" s="56"/>
      <c r="L243" s="56"/>
      <c r="M243" s="56"/>
      <c r="N243" s="53"/>
      <c r="O243" s="53"/>
      <c r="P243" s="54"/>
      <c r="Q243" s="54"/>
      <c r="R243" s="4"/>
      <c r="S243" s="4"/>
      <c r="T243" s="4"/>
      <c r="U243" s="4"/>
      <c r="V243" s="4"/>
      <c r="W243" s="4"/>
      <c r="X243" s="4"/>
    </row>
    <row r="244" spans="1:24" ht="14.25">
      <c r="A244" s="27" t="s">
        <v>88</v>
      </c>
      <c r="B244" s="28"/>
      <c r="C244" s="29"/>
      <c r="D244" s="50">
        <v>8639.6</v>
      </c>
      <c r="E244" s="45">
        <f>D244/12*10</f>
        <v>7199.666666666667</v>
      </c>
      <c r="F244" s="46">
        <v>7282.12</v>
      </c>
      <c r="G244" s="25">
        <f t="shared" si="31"/>
        <v>82.45333333333292</v>
      </c>
      <c r="H244" s="25">
        <f>F244</f>
        <v>7282.12</v>
      </c>
      <c r="I244" s="26">
        <f t="shared" si="34"/>
        <v>8639.6</v>
      </c>
      <c r="J244" s="55"/>
      <c r="K244" s="55"/>
      <c r="L244" s="55"/>
      <c r="M244" s="55"/>
      <c r="N244" s="51"/>
      <c r="O244" s="51"/>
      <c r="P244" s="52"/>
      <c r="Q244" s="52"/>
      <c r="R244" s="4"/>
      <c r="S244" s="4"/>
      <c r="T244" s="4"/>
      <c r="U244" s="4"/>
      <c r="V244" s="4"/>
      <c r="W244" s="4"/>
      <c r="X244" s="4"/>
    </row>
    <row r="245" spans="1:24" ht="14.25">
      <c r="A245" s="27" t="s">
        <v>89</v>
      </c>
      <c r="B245" s="28"/>
      <c r="C245" s="29"/>
      <c r="D245" s="45">
        <v>939.6</v>
      </c>
      <c r="E245" s="45">
        <f>D245/12*10</f>
        <v>783</v>
      </c>
      <c r="F245" s="46">
        <v>885.76</v>
      </c>
      <c r="G245" s="25">
        <f t="shared" si="31"/>
        <v>102.75999999999999</v>
      </c>
      <c r="H245" s="25">
        <f>F245</f>
        <v>885.76</v>
      </c>
      <c r="I245" s="26">
        <f t="shared" si="34"/>
        <v>939.6</v>
      </c>
      <c r="J245" s="55"/>
      <c r="K245" s="55"/>
      <c r="L245" s="57"/>
      <c r="M245" s="55"/>
      <c r="N245" s="51"/>
      <c r="O245" s="51"/>
      <c r="P245" s="52"/>
      <c r="Q245" s="52"/>
      <c r="R245" s="4"/>
      <c r="S245" s="4"/>
      <c r="T245" s="4"/>
      <c r="U245" s="4"/>
      <c r="V245" s="4"/>
      <c r="W245" s="4"/>
      <c r="X245" s="4"/>
    </row>
    <row r="246" spans="1:9" ht="26.25" customHeight="1">
      <c r="A246" s="30" t="s">
        <v>48</v>
      </c>
      <c r="B246" s="31"/>
      <c r="C246" s="32"/>
      <c r="D246" s="14">
        <f>D243-D242</f>
        <v>-5042.4</v>
      </c>
      <c r="E246" s="14">
        <f>E243-E242</f>
        <v>-4202.000000000001</v>
      </c>
      <c r="F246" s="14">
        <f>F243-F242</f>
        <v>-79.02000000000135</v>
      </c>
      <c r="G246" s="14">
        <f>F246-E246</f>
        <v>4122.98</v>
      </c>
      <c r="H246" s="14">
        <f>H243-H242</f>
        <v>2730.6400000000003</v>
      </c>
      <c r="I246" s="13">
        <f t="shared" si="34"/>
        <v>-5042.4</v>
      </c>
    </row>
    <row r="247" spans="1:9" ht="12.75">
      <c r="A247" s="33"/>
      <c r="B247" s="34"/>
      <c r="C247" s="34"/>
      <c r="D247" s="35"/>
      <c r="E247" s="35"/>
      <c r="F247" s="35"/>
      <c r="G247" s="35"/>
      <c r="H247" s="35"/>
      <c r="I247" s="36"/>
    </row>
    <row r="248" spans="1:9" ht="12.75">
      <c r="A248" s="73" t="s">
        <v>151</v>
      </c>
      <c r="B248" s="34"/>
      <c r="C248" s="34"/>
      <c r="D248" s="35"/>
      <c r="E248" s="35"/>
      <c r="F248" s="35"/>
      <c r="G248" s="35"/>
      <c r="H248" s="35"/>
      <c r="I248" s="36"/>
    </row>
    <row r="249" spans="1:9" ht="12.75">
      <c r="A249" s="73" t="s">
        <v>103</v>
      </c>
      <c r="B249" s="69"/>
      <c r="C249" s="69"/>
      <c r="D249" s="37"/>
      <c r="E249" s="70" t="s">
        <v>152</v>
      </c>
      <c r="F249" s="70"/>
      <c r="G249" s="35"/>
      <c r="H249" s="35"/>
      <c r="I249" s="36"/>
    </row>
    <row r="250" spans="1:9" ht="12.75">
      <c r="A250" s="38"/>
      <c r="B250" s="64" t="s">
        <v>104</v>
      </c>
      <c r="C250" s="64"/>
      <c r="D250" s="37"/>
      <c r="E250" s="65" t="s">
        <v>105</v>
      </c>
      <c r="F250" s="65"/>
      <c r="G250" s="35"/>
      <c r="H250" s="35"/>
      <c r="I250" s="36"/>
    </row>
    <row r="251" spans="1:9" ht="12.75">
      <c r="A251" s="38" t="s">
        <v>140</v>
      </c>
      <c r="B251" s="34"/>
      <c r="C251" s="34"/>
      <c r="D251" s="35"/>
      <c r="E251" s="35"/>
      <c r="F251" s="35"/>
      <c r="G251" s="35"/>
      <c r="H251" s="35"/>
      <c r="I251" s="36"/>
    </row>
    <row r="252" spans="1:9" ht="12.75">
      <c r="A252" s="33"/>
      <c r="B252" s="34"/>
      <c r="C252" s="34"/>
      <c r="D252" s="35"/>
      <c r="E252" s="35"/>
      <c r="F252" s="35"/>
      <c r="G252" s="35"/>
      <c r="H252" s="35"/>
      <c r="I252" s="36"/>
    </row>
    <row r="253" spans="1:9" ht="12.75">
      <c r="A253" s="38" t="s">
        <v>106</v>
      </c>
      <c r="B253" s="69"/>
      <c r="C253" s="69"/>
      <c r="D253" s="35"/>
      <c r="E253" s="70" t="s">
        <v>153</v>
      </c>
      <c r="F253" s="70"/>
      <c r="G253" s="35"/>
      <c r="H253" s="35"/>
      <c r="I253" s="36"/>
    </row>
    <row r="254" spans="1:9" ht="12.75">
      <c r="A254" s="33"/>
      <c r="B254" s="64" t="s">
        <v>104</v>
      </c>
      <c r="C254" s="64"/>
      <c r="D254" s="35"/>
      <c r="E254" s="65" t="s">
        <v>105</v>
      </c>
      <c r="F254" s="65"/>
      <c r="G254" s="35"/>
      <c r="H254" s="35"/>
      <c r="I254" s="36"/>
    </row>
    <row r="255" spans="1:9" ht="12.75">
      <c r="A255" s="33" t="s">
        <v>141</v>
      </c>
      <c r="B255" s="34"/>
      <c r="C255" s="34"/>
      <c r="D255" s="35"/>
      <c r="E255" s="35"/>
      <c r="F255" s="35"/>
      <c r="G255" s="35"/>
      <c r="H255" s="35"/>
      <c r="I255" s="36"/>
    </row>
    <row r="256" spans="1:9" ht="12.75">
      <c r="A256" s="33"/>
      <c r="B256" s="34"/>
      <c r="C256" s="34"/>
      <c r="D256" s="35"/>
      <c r="E256" s="35"/>
      <c r="F256" s="35"/>
      <c r="G256" s="35"/>
      <c r="H256" s="35"/>
      <c r="I256" s="36"/>
    </row>
    <row r="257" spans="1:8" ht="12.75">
      <c r="A257" s="7"/>
      <c r="B257" s="8"/>
      <c r="C257" s="8"/>
      <c r="D257" s="6"/>
      <c r="E257" s="6"/>
      <c r="F257" s="6"/>
      <c r="G257" s="6"/>
      <c r="H257" s="6"/>
    </row>
    <row r="258" spans="1:8" ht="12.75">
      <c r="A258" s="7"/>
      <c r="B258" s="8"/>
      <c r="C258" s="8"/>
      <c r="D258" s="6"/>
      <c r="E258" s="6"/>
      <c r="F258" s="6"/>
      <c r="G258" s="6"/>
      <c r="H258" s="6"/>
    </row>
    <row r="259" spans="1:8" ht="12.75">
      <c r="A259" s="7"/>
      <c r="B259" s="8"/>
      <c r="C259" s="8"/>
      <c r="D259" s="6"/>
      <c r="E259" s="6"/>
      <c r="F259" s="6"/>
      <c r="G259" s="6"/>
      <c r="H259" s="6"/>
    </row>
    <row r="260" spans="1:8" ht="12.75">
      <c r="A260" s="7"/>
      <c r="B260" s="8"/>
      <c r="C260" s="8"/>
      <c r="D260" s="6"/>
      <c r="E260" s="6"/>
      <c r="F260" s="6"/>
      <c r="G260" s="6"/>
      <c r="H260" s="6"/>
    </row>
    <row r="261" spans="1:8" ht="12.75">
      <c r="A261" s="7"/>
      <c r="B261" s="8"/>
      <c r="C261" s="8"/>
      <c r="D261" s="6"/>
      <c r="E261" s="6"/>
      <c r="F261" s="6"/>
      <c r="G261" s="6"/>
      <c r="H261" s="6"/>
    </row>
    <row r="262" spans="1:8" ht="12.75">
      <c r="A262" s="7"/>
      <c r="B262" s="8"/>
      <c r="C262" s="8"/>
      <c r="D262" s="6"/>
      <c r="E262" s="6"/>
      <c r="F262" s="6"/>
      <c r="G262" s="6"/>
      <c r="H262" s="6"/>
    </row>
  </sheetData>
  <sheetProtection/>
  <mergeCells count="38">
    <mergeCell ref="B249:C249"/>
    <mergeCell ref="E249:F249"/>
    <mergeCell ref="B6:B8"/>
    <mergeCell ref="C6:C8"/>
    <mergeCell ref="D7:E7"/>
    <mergeCell ref="F7:F8"/>
    <mergeCell ref="B254:C254"/>
    <mergeCell ref="E254:F254"/>
    <mergeCell ref="B250:C250"/>
    <mergeCell ref="E250:F250"/>
    <mergeCell ref="D6:I6"/>
    <mergeCell ref="B253:C253"/>
    <mergeCell ref="G7:G8"/>
    <mergeCell ref="H7:H8"/>
    <mergeCell ref="E253:F253"/>
    <mergeCell ref="I7:I8"/>
    <mergeCell ref="E1:H1"/>
    <mergeCell ref="E2:H2"/>
    <mergeCell ref="A3:I3"/>
    <mergeCell ref="A4:I4"/>
    <mergeCell ref="A5:I5"/>
    <mergeCell ref="A6:A8"/>
    <mergeCell ref="J243:K243"/>
    <mergeCell ref="J242:K242"/>
    <mergeCell ref="P244:Q244"/>
    <mergeCell ref="L243:M243"/>
    <mergeCell ref="J245:K245"/>
    <mergeCell ref="L245:M245"/>
    <mergeCell ref="L242:M242"/>
    <mergeCell ref="J244:K244"/>
    <mergeCell ref="N245:O245"/>
    <mergeCell ref="P245:Q245"/>
    <mergeCell ref="N243:O243"/>
    <mergeCell ref="P243:Q243"/>
    <mergeCell ref="L244:M244"/>
    <mergeCell ref="N242:O242"/>
    <mergeCell ref="P242:Q242"/>
    <mergeCell ref="N244:O244"/>
  </mergeCells>
  <printOptions/>
  <pageMargins left="0.4724409448818898" right="0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2019-11-19T01:38:28Z</cp:lastPrinted>
  <dcterms:created xsi:type="dcterms:W3CDTF">2014-04-23T02:24:40Z</dcterms:created>
  <dcterms:modified xsi:type="dcterms:W3CDTF">2021-11-15T01:44:08Z</dcterms:modified>
  <cp:category/>
  <cp:version/>
  <cp:contentType/>
  <cp:contentStatus/>
</cp:coreProperties>
</file>